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700" activeTab="1"/>
  </bookViews>
  <sheets>
    <sheet name="Instructions" sheetId="1" r:id="rId1"/>
    <sheet name="Main (1)" sheetId="2" r:id="rId2"/>
    <sheet name="Record (1)" sheetId="3" state="hidden" r:id="rId3"/>
    <sheet name="Map (1)" sheetId="4" state="hidden" r:id="rId4"/>
    <sheet name="YourResults" sheetId="5" state="hidden" r:id="rId5"/>
  </sheets>
  <definedNames>
    <definedName name="_xlnm.Print_Area" localSheetId="2">'Record (1)'!$C$177:$O$187</definedName>
  </definedNames>
  <calcPr fullCalcOnLoad="1"/>
</workbook>
</file>

<file path=xl/sharedStrings.xml><?xml version="1.0" encoding="utf-8"?>
<sst xmlns="http://schemas.openxmlformats.org/spreadsheetml/2006/main" count="794" uniqueCount="294">
  <si>
    <t>{0,1}</t>
  </si>
  <si>
    <t>{0,1,2,3,4,5,6,7}</t>
  </si>
  <si>
    <t>{0,1,2,3,4,5,6,7,8,9}</t>
  </si>
  <si>
    <t>{0,1,2,3,4,5,6,7,8,9,A,B,C,D,E,F}</t>
  </si>
  <si>
    <t>{1,2,3,4,5,6,7,8,9,10,11,12}</t>
  </si>
  <si>
    <t>Match the following "symbol" sets (the symbols between the braces "{" and "}" )</t>
  </si>
  <si>
    <t>Each expression evaluates to the value 1</t>
  </si>
  <si>
    <t>They are all different and do not share a common trait</t>
  </si>
  <si>
    <r>
      <t>What do the following expressions all have in common?
    2</t>
    </r>
    <r>
      <rPr>
        <b/>
        <vertAlign val="superscript"/>
        <sz val="10"/>
        <color indexed="8"/>
        <rFont val="Arial"/>
        <family val="2"/>
      </rPr>
      <t>0</t>
    </r>
    <r>
      <rPr>
        <b/>
        <sz val="10"/>
        <color indexed="8"/>
        <rFont val="Arial"/>
        <family val="2"/>
      </rPr>
      <t xml:space="preserve">
    8</t>
    </r>
    <r>
      <rPr>
        <b/>
        <vertAlign val="superscript"/>
        <sz val="10"/>
        <color indexed="8"/>
        <rFont val="Arial"/>
        <family val="2"/>
      </rPr>
      <t>0</t>
    </r>
    <r>
      <rPr>
        <b/>
        <sz val="10"/>
        <color indexed="8"/>
        <rFont val="Arial"/>
        <family val="2"/>
      </rPr>
      <t xml:space="preserve">
  10</t>
    </r>
    <r>
      <rPr>
        <b/>
        <vertAlign val="superscript"/>
        <sz val="10"/>
        <color indexed="8"/>
        <rFont val="Arial"/>
        <family val="2"/>
      </rPr>
      <t>0</t>
    </r>
    <r>
      <rPr>
        <b/>
        <sz val="10"/>
        <color indexed="8"/>
        <rFont val="Arial"/>
        <family val="2"/>
      </rPr>
      <t xml:space="preserve">
   n</t>
    </r>
    <r>
      <rPr>
        <b/>
        <vertAlign val="superscript"/>
        <sz val="10"/>
        <color indexed="8"/>
        <rFont val="Arial"/>
        <family val="2"/>
      </rPr>
      <t>0</t>
    </r>
  </si>
  <si>
    <t>They are all powers of 2</t>
  </si>
  <si>
    <t>Each expression evaluates to the value 0</t>
  </si>
  <si>
    <t>Key</t>
  </si>
  <si>
    <t>Response</t>
  </si>
  <si>
    <t>filename.txt</t>
  </si>
  <si>
    <t>filename.doc</t>
  </si>
  <si>
    <t>filename.xls</t>
  </si>
  <si>
    <t>filename.ppt</t>
  </si>
  <si>
    <t>filename.htm</t>
  </si>
  <si>
    <t>A Microsoft Word document file</t>
  </si>
  <si>
    <t>A Microsoft Excel application file</t>
  </si>
  <si>
    <t>A Microsoft PowerPoint file</t>
  </si>
  <si>
    <t>A Hypertext Transfer Protocol web browser file</t>
  </si>
  <si>
    <t>Identifier</t>
  </si>
  <si>
    <t>(a &lt;= b)</t>
  </si>
  <si>
    <t>(a &gt; b)</t>
  </si>
  <si>
    <t>(a &lt; b)</t>
  </si>
  <si>
    <t>Match the following conditional expressions</t>
  </si>
  <si>
    <t>To these conditional descriptions (select the letter that best matches the intended meaning of the expression to the left)</t>
  </si>
  <si>
    <t>To these expressions (select the letter that best describes an example of the term to the left)</t>
  </si>
  <si>
    <t>x/y</t>
  </si>
  <si>
    <t xml:space="preserve"> =x*x*x*x*x*x*x</t>
  </si>
  <si>
    <t xml:space="preserve"> = M * (M-1) * (M-2) * … * (M-(M-1))</t>
  </si>
  <si>
    <t>File</t>
  </si>
  <si>
    <t>Question</t>
  </si>
  <si>
    <t>Score</t>
  </si>
  <si>
    <t>D</t>
  </si>
  <si>
    <t>A</t>
  </si>
  <si>
    <t>E</t>
  </si>
  <si>
    <t>B</t>
  </si>
  <si>
    <t>C</t>
  </si>
  <si>
    <t>F</t>
  </si>
  <si>
    <t>READ THIS SLOWLY AND CAREFULLY</t>
  </si>
  <si>
    <t>CPU</t>
  </si>
  <si>
    <t>RAM</t>
  </si>
  <si>
    <t>Keyboard, mouse</t>
  </si>
  <si>
    <t>Monitor, printer, sound card</t>
  </si>
  <si>
    <t>Answer Below</t>
  </si>
  <si>
    <t>?</t>
  </si>
  <si>
    <t>Network</t>
  </si>
  <si>
    <t>LAN</t>
  </si>
  <si>
    <t>Internet</t>
  </si>
  <si>
    <t>World Wide Web</t>
  </si>
  <si>
    <t>HTTP</t>
  </si>
  <si>
    <t>A collection of documents that can be physically located anywhere, but can be accessed via the Internet.</t>
  </si>
  <si>
    <t>Assembly Language</t>
  </si>
  <si>
    <t>Machine Language</t>
  </si>
  <si>
    <t>Algorithm</t>
  </si>
  <si>
    <t>Problem</t>
  </si>
  <si>
    <t>Problem Description</t>
  </si>
  <si>
    <t>Solution</t>
  </si>
  <si>
    <t>Solution Description</t>
  </si>
  <si>
    <t>Analysis</t>
  </si>
  <si>
    <t>Design User Communication Interface</t>
  </si>
  <si>
    <t>G</t>
  </si>
  <si>
    <t>x = y</t>
  </si>
  <si>
    <t>binary</t>
  </si>
  <si>
    <t>decimal</t>
  </si>
  <si>
    <t>hexadecimal</t>
  </si>
  <si>
    <t>octal</t>
  </si>
  <si>
    <t>bit</t>
  </si>
  <si>
    <t>code</t>
  </si>
  <si>
    <t>fraction</t>
  </si>
  <si>
    <t>percentage</t>
  </si>
  <si>
    <t>A ratio of two values multiplied by 100</t>
  </si>
  <si>
    <t>ASCII</t>
  </si>
  <si>
    <t>byte</t>
  </si>
  <si>
    <t>Symbol</t>
  </si>
  <si>
    <t>American Standard Code for Information Interchange</t>
  </si>
  <si>
    <t>Iteration</t>
  </si>
  <si>
    <t>Abstraction</t>
  </si>
  <si>
    <t>Icon</t>
  </si>
  <si>
    <t>A graphic symbol that is used to refer to an object, such that the symbol used conveys the "type" of object being referenced</t>
  </si>
  <si>
    <t>Num NA</t>
  </si>
  <si>
    <t>Num IC</t>
  </si>
  <si>
    <t>Num AC</t>
  </si>
  <si>
    <t>NA</t>
  </si>
  <si>
    <t>IC</t>
  </si>
  <si>
    <t>Category</t>
  </si>
  <si>
    <t>PC</t>
  </si>
  <si>
    <t>PGM</t>
  </si>
  <si>
    <t>LOGIC</t>
  </si>
  <si>
    <t>MATH</t>
  </si>
  <si>
    <t>PRB</t>
  </si>
  <si>
    <t>Publish</t>
  </si>
  <si>
    <t>Debug and Test</t>
  </si>
  <si>
    <t>It is not the case that the value of "a" equals the value of "b"</t>
  </si>
  <si>
    <t>The value of the  "a" is less than the value of  "b"</t>
  </si>
  <si>
    <t>This is the case if either the value of "a" or the value of "b" is true</t>
  </si>
  <si>
    <t>The value of "a" equals the value of "b" and the value of "c" does not equal the value of "d"</t>
  </si>
  <si>
    <t>This is the case if either the value of "a" is greater than or equal to the value of "b", or the value of "c" is less than the value of "d"</t>
  </si>
  <si>
    <t>The value of "a" is greater than the value of  "b"</t>
  </si>
  <si>
    <t>The value of "a" is less than or equal to the value of "b"</t>
  </si>
  <si>
    <t>PTS</t>
  </si>
  <si>
    <t>AC</t>
  </si>
  <si>
    <t>OVERALL INVENTORY</t>
  </si>
  <si>
    <t>Incorrect</t>
  </si>
  <si>
    <t>Correct</t>
  </si>
  <si>
    <t>No Answer</t>
  </si>
  <si>
    <t>Unknown</t>
  </si>
  <si>
    <t>Known</t>
  </si>
  <si>
    <t>Misunderstood</t>
  </si>
  <si>
    <t>Design Solution</t>
  </si>
  <si>
    <t>Match the following concept terms below to the statements on the right.</t>
  </si>
  <si>
    <t>A network of public networks that allows devices to communicate all over the world</t>
  </si>
  <si>
    <t>Coding</t>
  </si>
  <si>
    <t>A process of discovery that can be applied to both problems and solutions and is intended to result in greater understanding.</t>
  </si>
  <si>
    <t>A written description of an undesirable condition, situation, outcome, or obstacle that prevents progress or completion of a task.</t>
  </si>
  <si>
    <t>Conceptually a puzzel, undesirable condition, situation, outcome, or obstacle that prevents progress or completion of a task.</t>
  </si>
  <si>
    <t>Release all completed user documentation and programmed products to customers.</t>
  </si>
  <si>
    <t>A plain ASCII text file</t>
  </si>
  <si>
    <t>Each expression is intended to be an example of the term on the left (select the letter that best describes an example of the term to the left)</t>
  </si>
  <si>
    <t>Natural (whole) number (e.g. 1,2,3, …)</t>
  </si>
  <si>
    <t>A Rational number (e.g. 1.25, 1.75, or any Natural Number divided by another natural Number)</t>
  </si>
  <si>
    <t>A rational number that is less than 1 (e.g. .5, .25, .125, …)</t>
  </si>
  <si>
    <t>A term the refers to graphical representations (icons) that can be associated with an object, concept, or character.</t>
  </si>
  <si>
    <t>What does the term "syntax" mean?</t>
  </si>
  <si>
    <t>All languages are intended to convey meaning: "syntax" refers to the meaning conveyed.</t>
  </si>
  <si>
    <t>The term syntax is synonymous with the term "grammar" and refers to the way language elements are to be read and written.</t>
  </si>
  <si>
    <t>The term syntax is synonymous with the term "semantics" and refers to the meaning conveyed by language elements.</t>
  </si>
  <si>
    <t>What does the term "semantics" mean?</t>
  </si>
  <si>
    <t>All languages are intended to convey meaning: "semantics" refers to the meaning conveyed.</t>
  </si>
  <si>
    <t>The term sematics is synonymous with the term "syntax" and refers to the ordering of language elements.</t>
  </si>
  <si>
    <t>"n" can be set to any number and the expression will still have the same value.</t>
  </si>
  <si>
    <r>
      <t>Read carefully and slowly</t>
    </r>
    <r>
      <rPr>
        <sz val="12"/>
        <rFont val="Arial"/>
        <family val="2"/>
      </rPr>
      <t xml:space="preserve"> to be sure you understand what is being asked</t>
    </r>
  </si>
  <si>
    <t>Note:</t>
  </si>
  <si>
    <t>sschuyler@edinboro.edu</t>
  </si>
  <si>
    <t>Some e-mail programs will not handle an attachment properly if there is no text in the body of the e-mail, so at the least enter your first name as the message.</t>
  </si>
  <si>
    <t>Visual Basic</t>
  </si>
  <si>
    <t>Input devices</t>
  </si>
  <si>
    <t>ROM</t>
  </si>
  <si>
    <t>Used to store the boot program</t>
  </si>
  <si>
    <t>Hardware logic for arithmetic and contol operations</t>
  </si>
  <si>
    <t>Data are lost when power fails</t>
  </si>
  <si>
    <t>Port</t>
  </si>
  <si>
    <t>A protocol used by Web Browsers to communicate document requests, locations and I/O operations</t>
  </si>
  <si>
    <t>The most general term that refers to a set of connections that allow multiple devices to communicate</t>
  </si>
  <si>
    <t>A local network that allows multiple devices to communication directly</t>
  </si>
  <si>
    <t>TCP/IP</t>
  </si>
  <si>
    <t>A network protocol that allows multiple applications to establish reliable communications</t>
  </si>
  <si>
    <t>This is a term that refers to the process of translating algorithms so they can be performed by computers</t>
  </si>
  <si>
    <t>A term that refers to the "name" given to an entity so it can be uniquely referenced</t>
  </si>
  <si>
    <t>A finite, precise sequence of steps that, when performed, solves a specific problem (produces a solution).</t>
  </si>
  <si>
    <t>A "low level" programming language that references fundamental processor capabilities and instructions</t>
  </si>
  <si>
    <t>A named entity (external interface) that hides complexity (the details of the entity's composition)</t>
  </si>
  <si>
    <t>A conceptual term that a) refers to the collection of one or more algorthms to perform to solve a problem; and/or b) the results (outputs) of having executed the algorithm on a given set of inputs.</t>
  </si>
  <si>
    <t>A written description, in a language understandable to the performer, of all the steps to take to solve a problem (a documented set of one or more algorithms)</t>
  </si>
  <si>
    <t>Conceptually it is the underlying or root causes that give rise to a situation, condition, or obstacle and are discovered through problem analysis</t>
  </si>
  <si>
    <t>The "Real" Problem</t>
  </si>
  <si>
    <t>Requirements</t>
  </si>
  <si>
    <t>A written description the external inputs available in a problem context, and the external outputs that must be produced by an effective solution</t>
  </si>
  <si>
    <t>Engineer and document an algorithm that will solve the real problem.</t>
  </si>
  <si>
    <t>Engineer the form and method for user communications to supply external inputs and receive external outputs</t>
  </si>
  <si>
    <t>Design Walkthrough</t>
  </si>
  <si>
    <t>Translate the algorithm and user interface design into a form that can be executed by a computer system</t>
  </si>
  <si>
    <t>Determine if the solution as designed is complete and correct and iterate on the design as determined.</t>
  </si>
  <si>
    <t>Determine if the implemented solution executes completely and correctly</t>
  </si>
  <si>
    <t>H</t>
  </si>
  <si>
    <t>Code Walkthrough</t>
  </si>
  <si>
    <t>Program</t>
  </si>
  <si>
    <t>Determine if the code as written is understanable, complete, and correct; revise as determined.</t>
  </si>
  <si>
    <t>excel</t>
  </si>
  <si>
    <t>notepad</t>
  </si>
  <si>
    <t>filename.cpp</t>
  </si>
  <si>
    <t>filename.c</t>
  </si>
  <si>
    <t>A 'C' plain text source file</t>
  </si>
  <si>
    <t>A 'C++' plain text source file</t>
  </si>
  <si>
    <t>character</t>
  </si>
  <si>
    <t>constant</t>
  </si>
  <si>
    <t>arithmetic expression</t>
  </si>
  <si>
    <t>identifier</t>
  </si>
  <si>
    <t>string</t>
  </si>
  <si>
    <t>value</t>
  </si>
  <si>
    <t>variable</t>
  </si>
  <si>
    <t>The specific data associated with a variable (the actual contents)</t>
  </si>
  <si>
    <t>A term for a data storage entity (e.g. a named memory location or set of locations) that can store changing values.</t>
  </si>
  <si>
    <t>A general term that means "the reference name assigned an entity" (whether data, operations, modules, or objects)</t>
  </si>
  <si>
    <t>A single symbol from the alphabet of some language (e.g. English, Greek, ASCII)</t>
  </si>
  <si>
    <r>
      <t xml:space="preserve">Refers to an unchanging "value" (e.g. </t>
    </r>
    <r>
      <rPr>
        <sz val="10"/>
        <color indexed="8"/>
        <rFont val="Symbol"/>
        <family val="1"/>
      </rPr>
      <t>p</t>
    </r>
    <r>
      <rPr>
        <sz val="10"/>
        <color indexed="8"/>
        <rFont val="Arial"/>
        <family val="2"/>
      </rPr>
      <t xml:space="preserve"> or a fixed string used to prefix or suffix other strings)</t>
    </r>
  </si>
  <si>
    <t>A sequence of identifiers and operators that, when processed, produces a single result (e.g. "x=a+b/c")</t>
  </si>
  <si>
    <t>A contiguous sequence of one or more characters (e.g. as an identifier to reference variables, constants, procedures, or as values for these)</t>
  </si>
  <si>
    <t>logical expression</t>
  </si>
  <si>
    <t>A sequence of identifiers and operators that, when processed, produces a boolean result (e.g. "a &amp;&amp; (b || c)")</t>
  </si>
  <si>
    <t>(a || b)</t>
  </si>
  <si>
    <t>(a &gt;= b) || (c&lt;d)</t>
  </si>
  <si>
    <t>(a == b) &amp;&amp; (c != d)</t>
  </si>
  <si>
    <t>! (a == b)</t>
  </si>
  <si>
    <t>simple ratio</t>
  </si>
  <si>
    <t>result is the square root</t>
  </si>
  <si>
    <t>general factorial pattern</t>
  </si>
  <si>
    <r>
      <t>result is specifically x</t>
    </r>
    <r>
      <rPr>
        <vertAlign val="superscript"/>
        <sz val="10"/>
        <color indexed="8"/>
        <rFont val="Arial"/>
        <family val="2"/>
      </rPr>
      <t>7</t>
    </r>
  </si>
  <si>
    <r>
      <t xml:space="preserve"> =64</t>
    </r>
    <r>
      <rPr>
        <vertAlign val="superscript"/>
        <sz val="10"/>
        <color indexed="8"/>
        <rFont val="Arial"/>
        <family val="2"/>
      </rPr>
      <t>(.5)</t>
    </r>
    <r>
      <rPr>
        <sz val="10"/>
        <color indexed="8"/>
        <rFont val="Arial"/>
        <family val="2"/>
      </rPr>
      <t xml:space="preserve"> </t>
    </r>
  </si>
  <si>
    <r>
      <t xml:space="preserve"> = a * X</t>
    </r>
    <r>
      <rPr>
        <vertAlign val="superscript"/>
        <sz val="10"/>
        <color indexed="8"/>
        <rFont val="Arial"/>
        <family val="2"/>
      </rPr>
      <t>n</t>
    </r>
    <r>
      <rPr>
        <sz val="10"/>
        <color indexed="8"/>
        <rFont val="Arial"/>
        <family val="2"/>
      </rPr>
      <t xml:space="preserve"> + b * X</t>
    </r>
    <r>
      <rPr>
        <vertAlign val="superscript"/>
        <sz val="10"/>
        <color indexed="8"/>
        <rFont val="Arial"/>
        <family val="2"/>
      </rPr>
      <t>(n-1)</t>
    </r>
    <r>
      <rPr>
        <sz val="10"/>
        <color indexed="8"/>
        <rFont val="Arial"/>
        <family val="2"/>
      </rPr>
      <t xml:space="preserve"> + c * X</t>
    </r>
    <r>
      <rPr>
        <vertAlign val="superscript"/>
        <sz val="10"/>
        <color indexed="8"/>
        <rFont val="Arial"/>
        <family val="2"/>
      </rPr>
      <t>(n-2)</t>
    </r>
    <r>
      <rPr>
        <sz val="10"/>
        <color indexed="8"/>
        <rFont val="Arial"/>
        <family val="2"/>
      </rPr>
      <t xml:space="preserve"> + … + </t>
    </r>
    <r>
      <rPr>
        <sz val="10"/>
        <color indexed="8"/>
        <rFont val="Symbol"/>
        <family val="1"/>
      </rPr>
      <t>a</t>
    </r>
    <r>
      <rPr>
        <sz val="10"/>
        <color indexed="8"/>
        <rFont val="Arial"/>
        <family val="2"/>
      </rPr>
      <t xml:space="preserve"> * X + </t>
    </r>
    <r>
      <rPr>
        <sz val="10"/>
        <color indexed="8"/>
        <rFont val="Symbol"/>
        <family val="1"/>
      </rPr>
      <t>b</t>
    </r>
    <r>
      <rPr>
        <sz val="10"/>
        <color indexed="8"/>
        <rFont val="Arial"/>
        <family val="2"/>
      </rPr>
      <t xml:space="preserve"> </t>
    </r>
  </si>
  <si>
    <t>general polynomial pattern</t>
  </si>
  <si>
    <t>assignment</t>
  </si>
  <si>
    <r>
      <t>a</t>
    </r>
    <r>
      <rPr>
        <vertAlign val="superscript"/>
        <sz val="10"/>
        <color indexed="8"/>
        <rFont val="Arial"/>
        <family val="2"/>
      </rPr>
      <t>m</t>
    </r>
  </si>
  <si>
    <t>general exponentiation pattern</t>
  </si>
  <si>
    <t>x = (a + b) + c</t>
  </si>
  <si>
    <t>assignment after addition</t>
  </si>
  <si>
    <t>(a+c)/b</t>
  </si>
  <si>
    <t>addition before division</t>
  </si>
  <si>
    <t>(a * b) + (c * d)</t>
  </si>
  <si>
    <t>multiplication before addition</t>
  </si>
  <si>
    <t>c + (b - a)</t>
  </si>
  <si>
    <t>subtraction before addition</t>
  </si>
  <si>
    <t>binary integer</t>
  </si>
  <si>
    <t>Base 16</t>
  </si>
  <si>
    <t>Base 2</t>
  </si>
  <si>
    <t>Base 10</t>
  </si>
  <si>
    <t>Base 8</t>
  </si>
  <si>
    <t>One "value" is being used to represent another value, symbol, or object (an alternative representation)</t>
  </si>
  <si>
    <t>integer</t>
  </si>
  <si>
    <t>real number</t>
  </si>
  <si>
    <t>The smallest addressable unit of computer memory that may be in only one of 256 states (values)</t>
  </si>
  <si>
    <t>The smallest unit of computer memory that may be in only one of two states (values)</t>
  </si>
  <si>
    <t>A single symbol selected from a an alphabet</t>
  </si>
  <si>
    <t>The process of repeating the same steps over and over</t>
  </si>
  <si>
    <t>An expression used to compare values for making a decision</t>
  </si>
  <si>
    <t>A named collection of steps producing specific outputs that hides the details of those steps</t>
  </si>
  <si>
    <t>conditional</t>
  </si>
  <si>
    <t>function</t>
  </si>
  <si>
    <t>data type</t>
  </si>
  <si>
    <t>A declaration which specifies the type of information to be stored and the pattern to store it in</t>
  </si>
  <si>
    <t>A named container containing application code or data for applications (e.g. programs, documents, text, etc.)</t>
  </si>
  <si>
    <t>directory</t>
  </si>
  <si>
    <t>A named container containing the names of other containers</t>
  </si>
  <si>
    <t>hierarchical</t>
  </si>
  <si>
    <t>A type of multiple level structure organized by "parent" containers containing "child" containers which can be "parent" containers</t>
  </si>
  <si>
    <t>path</t>
  </si>
  <si>
    <t>An assembly of container names that represents the location of a target container, rather than the container itself.</t>
  </si>
  <si>
    <t>Choose all answers that are correct.</t>
  </si>
  <si>
    <t>I really do not know.</t>
  </si>
  <si>
    <t>The term semantics is synonymous with the term "meaning" and refers to the information conveyed to the user of the language.</t>
  </si>
  <si>
    <t>I really do not know</t>
  </si>
  <si>
    <t>These are the set of characters used to represent decimal numbers.</t>
  </si>
  <si>
    <t>This is the set of characters used to represent binary numbers.</t>
  </si>
  <si>
    <t>This is the set of characters used to represent Base 12 numbers.</t>
  </si>
  <si>
    <t>This is the set of characters used to represent hexadecimal numbers</t>
  </si>
  <si>
    <t>This is the set of characters used to represent octal numbers</t>
  </si>
  <si>
    <r>
      <t xml:space="preserve">Choose </t>
    </r>
    <r>
      <rPr>
        <b/>
        <u val="single"/>
        <sz val="10"/>
        <color indexed="8"/>
        <rFont val="Arial"/>
        <family val="2"/>
      </rPr>
      <t>all statements</t>
    </r>
    <r>
      <rPr>
        <b/>
        <sz val="10"/>
        <color indexed="8"/>
        <rFont val="Arial"/>
        <family val="2"/>
      </rPr>
      <t xml:space="preserve"> that are correct or true about every expression to the left (leave blank statements that are not correct)</t>
    </r>
  </si>
  <si>
    <t xml:space="preserve">Have you takenalready taken CSCI 125 "Introduction to Computer Science"? </t>
  </si>
  <si>
    <t>Select the correct option by entering an "X" in the answer area</t>
  </si>
  <si>
    <t>Yes</t>
  </si>
  <si>
    <t>No</t>
  </si>
  <si>
    <t>X</t>
  </si>
  <si>
    <t>Identify and ssociate these terms to the descriptions on the right.</t>
  </si>
  <si>
    <t>Fortran</t>
  </si>
  <si>
    <t>Cobol</t>
  </si>
  <si>
    <t>procedure division</t>
  </si>
  <si>
    <t>If you really do not know you should not answer  (leave blanks)</t>
  </si>
  <si>
    <t>COMPLETE STEPs 4 onward when finished</t>
  </si>
  <si>
    <t>metalanguage</t>
  </si>
  <si>
    <t>A set of tokens and rules for describing the syntax of a programming language.</t>
  </si>
  <si>
    <r>
      <t xml:space="preserve">1.IMMEDIATELY SAVE this file by using "SAVE AS" from the "FILE" menu or "OPEN OFFICE" button; 
</t>
    </r>
    <r>
      <rPr>
        <b/>
        <sz val="12"/>
        <rFont val="Arial"/>
        <family val="2"/>
      </rPr>
      <t>RENAME</t>
    </r>
    <r>
      <rPr>
        <sz val="12"/>
        <rFont val="Arial"/>
        <family val="2"/>
      </rPr>
      <t xml:space="preserve"> it using your </t>
    </r>
    <r>
      <rPr>
        <b/>
        <sz val="12"/>
        <rFont val="Arial"/>
        <family val="2"/>
      </rPr>
      <t>Lastname</t>
    </r>
    <r>
      <rPr>
        <sz val="12"/>
        <rFont val="Arial"/>
        <family val="2"/>
      </rPr>
      <t xml:space="preserve"> followed by your First </t>
    </r>
    <r>
      <rPr>
        <b/>
        <sz val="12"/>
        <rFont val="Arial"/>
        <family val="2"/>
      </rPr>
      <t>Initial</t>
    </r>
    <r>
      <rPr>
        <sz val="12"/>
        <rFont val="Arial"/>
        <family val="2"/>
      </rPr>
      <t xml:space="preserve"> (no spaces):
            e.g "BowieD" for "David Bowie."</t>
    </r>
  </si>
  <si>
    <t>You answer only with letters (no spaces) in the "Yellow" colored cells (case does not matter).</t>
  </si>
  <si>
    <r>
      <rPr>
        <b/>
        <sz val="12"/>
        <rFont val="Arial"/>
        <family val="2"/>
      </rPr>
      <t>E-mail the File with your last name</t>
    </r>
    <r>
      <rPr>
        <sz val="12"/>
        <rFont val="Arial"/>
        <family val="2"/>
      </rPr>
      <t xml:space="preserve">, </t>
    </r>
    <r>
      <rPr>
        <b/>
        <sz val="12"/>
        <color indexed="10"/>
        <rFont val="Arial"/>
        <family val="2"/>
      </rPr>
      <t>not the one you downloaded,</t>
    </r>
    <r>
      <rPr>
        <sz val="12"/>
        <rFont val="Arial"/>
        <family val="2"/>
      </rPr>
      <t xml:space="preserve"> as an ATTACHMENT to</t>
    </r>
  </si>
  <si>
    <t>Be sure to put your name on the "Subject" line and some short message in the body (like your first name).</t>
  </si>
  <si>
    <t>Read these statements (or questions) and select the letter of the term on the left that best matches the description on the right.</t>
  </si>
  <si>
    <t xml:space="preserve">C:\  ,  E:\  </t>
  </si>
  <si>
    <t>Device identifiers</t>
  </si>
  <si>
    <t>Output only devices</t>
  </si>
  <si>
    <t>Logical Interface</t>
  </si>
  <si>
    <t>The representation of an algorithm and data required for a processor to actually execute it.</t>
  </si>
  <si>
    <t>Analyze the current situation and determine requirements</t>
  </si>
  <si>
    <r>
      <t xml:space="preserve">Determine the "real" problem and document both </t>
    </r>
    <r>
      <rPr>
        <b/>
        <sz val="10"/>
        <color indexed="8"/>
        <rFont val="Arial"/>
        <family val="2"/>
      </rPr>
      <t>external</t>
    </r>
    <r>
      <rPr>
        <sz val="10"/>
        <color indexed="8"/>
        <rFont val="Arial"/>
        <family val="2"/>
      </rPr>
      <t xml:space="preserve"> </t>
    </r>
    <r>
      <rPr>
        <b/>
        <sz val="10"/>
        <color indexed="8"/>
        <rFont val="Arial"/>
        <family val="2"/>
      </rPr>
      <t>outputs</t>
    </r>
    <r>
      <rPr>
        <sz val="10"/>
        <color indexed="8"/>
        <rFont val="Arial"/>
        <family val="2"/>
      </rPr>
      <t xml:space="preserve"> and </t>
    </r>
    <r>
      <rPr>
        <b/>
        <sz val="10"/>
        <color indexed="8"/>
        <rFont val="Arial"/>
        <family val="2"/>
      </rPr>
      <t>inputs</t>
    </r>
  </si>
  <si>
    <t>vim</t>
  </si>
  <si>
    <t>Browsers</t>
  </si>
  <si>
    <t>IE, Firefox</t>
  </si>
  <si>
    <t>An application that can be used to prototype algorithms and data types</t>
  </si>
  <si>
    <t>Linux (Unix) application that can be used to edit plain text files or C++ source files intelligently.</t>
  </si>
  <si>
    <t>meta-language</t>
  </si>
  <si>
    <t>A language for describing languages.</t>
  </si>
  <si>
    <t>A simple editor for editing line oriented text files without regard to use.</t>
  </si>
  <si>
    <t>All languages have rules that specify how language elements are to be arranged (order and sequence).</t>
  </si>
  <si>
    <t>C++</t>
  </si>
  <si>
    <t>private sub &lt;name&gt; (ByVall &lt;arg1&gt; as …) … end sub</t>
  </si>
  <si>
    <t>subroutine &lt;name&gt; (&lt;arg&gt;, …) … end</t>
  </si>
  <si>
    <t>&lt;label&gt;  opcode &lt;operand&gt;, &lt;operand&gt;</t>
  </si>
  <si>
    <t>main (&lt;arg1&gt;,&lt;arg2&gt;) { … }</t>
  </si>
  <si>
    <t>2. Enter your Name below:</t>
  </si>
  <si>
    <t>3. SAVE FREQUENTLY during the assessment (power failures do occur)</t>
  </si>
  <si>
    <t>4.Now TAKE THE Assessment on the SHEET labeled Main (1)</t>
  </si>
  <si>
    <t>5. Do a final "SAVE" and exit EXCEL (after reading the next instruction)</t>
  </si>
  <si>
    <t>6. Open your e-mail application</t>
  </si>
  <si>
    <t>Micheal H. McCabe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</si>
</sst>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0"/>
      <name val="Arial"/>
      <family val="0"/>
    </font>
    <font>
      <sz val="8"/>
      <name val="Arial"/>
      <family val="2"/>
    </font>
    <font>
      <sz val="10"/>
      <color indexed="8"/>
      <name val="Arial"/>
      <family val="2"/>
    </font>
    <font>
      <b/>
      <sz val="10"/>
      <color indexed="8"/>
      <name val="Arial"/>
      <family val="2"/>
    </font>
    <font>
      <b/>
      <sz val="14"/>
      <color indexed="8"/>
      <name val="Arial"/>
      <family val="2"/>
    </font>
    <font>
      <b/>
      <sz val="12"/>
      <name val="Arial"/>
      <family val="2"/>
    </font>
    <font>
      <sz val="10"/>
      <color indexed="22"/>
      <name val="Arial"/>
      <family val="2"/>
    </font>
    <font>
      <sz val="10"/>
      <color indexed="9"/>
      <name val="Arial"/>
      <family val="2"/>
    </font>
    <font>
      <u val="single"/>
      <sz val="10"/>
      <color indexed="12"/>
      <name val="Arial"/>
      <family val="2"/>
    </font>
    <font>
      <u val="single"/>
      <sz val="10"/>
      <color indexed="36"/>
      <name val="Arial"/>
      <family val="2"/>
    </font>
    <font>
      <sz val="12"/>
      <name val="Arial"/>
      <family val="2"/>
    </font>
    <font>
      <b/>
      <sz val="14"/>
      <name val="Arial"/>
      <family val="2"/>
    </font>
    <font>
      <sz val="14"/>
      <name val="Arial"/>
      <family val="2"/>
    </font>
    <font>
      <vertAlign val="superscript"/>
      <sz val="10"/>
      <color indexed="8"/>
      <name val="Arial"/>
      <family val="2"/>
    </font>
    <font>
      <b/>
      <sz val="10"/>
      <name val="Arial"/>
      <family val="2"/>
    </font>
    <font>
      <b/>
      <vertAlign val="superscript"/>
      <sz val="10"/>
      <color indexed="8"/>
      <name val="Arial"/>
      <family val="2"/>
    </font>
    <font>
      <b/>
      <u val="single"/>
      <sz val="10"/>
      <color indexed="8"/>
      <name val="Arial"/>
      <family val="2"/>
    </font>
    <font>
      <sz val="10"/>
      <color indexed="8"/>
      <name val="Symbol"/>
      <family val="1"/>
    </font>
    <font>
      <u val="single"/>
      <sz val="12"/>
      <color indexed="12"/>
      <name val="Arial"/>
      <family val="2"/>
    </font>
    <font>
      <b/>
      <sz val="12"/>
      <color indexed="10"/>
      <name val="Arial"/>
      <family val="2"/>
    </font>
    <font>
      <sz val="13.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style="medium"/>
      <bottom style="medium"/>
    </border>
    <border>
      <left>
        <color indexed="63"/>
      </left>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8" fillId="0" borderId="0" applyNumberFormat="0" applyFill="0" applyBorder="0" applyAlignment="0" applyProtection="0"/>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0" fillId="23" borderId="7" applyNumberFormat="0" applyFont="0" applyAlignment="0" applyProtection="0"/>
    <xf numFmtId="0" fontId="34" fillId="20"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93">
    <xf numFmtId="0" fontId="0" fillId="0" borderId="0" xfId="0" applyAlignment="1">
      <alignment/>
    </xf>
    <xf numFmtId="0" fontId="2" fillId="0" borderId="10" xfId="0" applyFont="1" applyBorder="1" applyAlignment="1">
      <alignment horizontal="center" vertical="center"/>
    </xf>
    <xf numFmtId="0" fontId="3" fillId="0" borderId="10" xfId="0" applyFont="1" applyBorder="1" applyAlignment="1">
      <alignment horizontal="left" vertical="top" wrapText="1"/>
    </xf>
    <xf numFmtId="0" fontId="2" fillId="0" borderId="10" xfId="0" applyFont="1" applyBorder="1" applyAlignment="1">
      <alignment horizontal="center" vertical="center" wrapText="1"/>
    </xf>
    <xf numFmtId="0" fontId="2" fillId="0" borderId="0" xfId="0" applyFont="1" applyAlignment="1">
      <alignment/>
    </xf>
    <xf numFmtId="0" fontId="2" fillId="0" borderId="0" xfId="0" applyFont="1" applyAlignment="1">
      <alignment horizontal="center" vertical="center"/>
    </xf>
    <xf numFmtId="0" fontId="2" fillId="0" borderId="10" xfId="0" applyFont="1" applyBorder="1" applyAlignment="1">
      <alignment vertical="top" wrapText="1"/>
    </xf>
    <xf numFmtId="0" fontId="2" fillId="0" borderId="0" xfId="0" applyFont="1" applyAlignment="1">
      <alignment horizontal="center" vertical="center" wrapText="1"/>
    </xf>
    <xf numFmtId="0" fontId="2" fillId="0" borderId="0" xfId="0" applyFont="1" applyAlignment="1">
      <alignment vertical="top" wrapText="1"/>
    </xf>
    <xf numFmtId="0" fontId="3" fillId="0" borderId="10" xfId="0" applyFont="1" applyBorder="1" applyAlignment="1">
      <alignment horizontal="left" vertical="top" wrapText="1"/>
    </xf>
    <xf numFmtId="0" fontId="2" fillId="0" borderId="0" xfId="0" applyFont="1" applyBorder="1" applyAlignment="1">
      <alignment horizontal="center" vertical="center"/>
    </xf>
    <xf numFmtId="0" fontId="2" fillId="0" borderId="0" xfId="0" applyFont="1" applyBorder="1" applyAlignment="1">
      <alignment vertical="top" wrapText="1"/>
    </xf>
    <xf numFmtId="0" fontId="2" fillId="0" borderId="0" xfId="0" applyFont="1" applyBorder="1" applyAlignment="1">
      <alignment horizontal="center" vertical="center" wrapText="1"/>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0" xfId="0" applyFill="1" applyBorder="1" applyAlignment="1">
      <alignment horizontal="center"/>
    </xf>
    <xf numFmtId="0" fontId="0" fillId="0" borderId="10" xfId="0" applyFill="1" applyBorder="1" applyAlignment="1">
      <alignment/>
    </xf>
    <xf numFmtId="0" fontId="0" fillId="0" borderId="0" xfId="0" applyFill="1" applyBorder="1" applyAlignment="1">
      <alignment/>
    </xf>
    <xf numFmtId="9" fontId="0" fillId="0" borderId="10" xfId="59" applyFont="1" applyBorder="1" applyAlignment="1">
      <alignment horizontal="center"/>
    </xf>
    <xf numFmtId="0" fontId="10" fillId="0" borderId="0" xfId="0" applyFont="1" applyAlignment="1">
      <alignment horizontal="left"/>
    </xf>
    <xf numFmtId="9" fontId="6" fillId="0" borderId="12" xfId="59" applyFont="1" applyBorder="1" applyAlignment="1">
      <alignment horizontal="center"/>
    </xf>
    <xf numFmtId="0" fontId="10" fillId="0" borderId="0" xfId="0" applyFont="1" applyAlignment="1">
      <alignment vertical="center" wrapText="1"/>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3" fillId="0" borderId="10" xfId="0" applyFont="1" applyBorder="1" applyAlignment="1">
      <alignment horizontal="center" vertical="top" wrapText="1"/>
    </xf>
    <xf numFmtId="0" fontId="2" fillId="0" borderId="10" xfId="0" applyFont="1" applyBorder="1" applyAlignment="1">
      <alignment horizontal="right" vertical="center"/>
    </xf>
    <xf numFmtId="0" fontId="2" fillId="0" borderId="10" xfId="0" applyFont="1" applyBorder="1" applyAlignment="1">
      <alignment horizontal="left" vertical="center"/>
    </xf>
    <xf numFmtId="0" fontId="3" fillId="0" borderId="10" xfId="0" applyFont="1"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xf>
    <xf numFmtId="0" fontId="0" fillId="0" borderId="0" xfId="0" applyFill="1" applyBorder="1" applyAlignment="1">
      <alignment horizontal="center"/>
    </xf>
    <xf numFmtId="0" fontId="0" fillId="0" borderId="13" xfId="0" applyBorder="1" applyAlignment="1">
      <alignment horizontal="center"/>
    </xf>
    <xf numFmtId="0" fontId="0" fillId="0" borderId="14" xfId="0" applyFill="1" applyBorder="1" applyAlignment="1">
      <alignment/>
    </xf>
    <xf numFmtId="0" fontId="0" fillId="0" borderId="15" xfId="0" applyBorder="1" applyAlignment="1">
      <alignment horizontal="center"/>
    </xf>
    <xf numFmtId="0" fontId="0" fillId="0" borderId="16" xfId="0" applyBorder="1" applyAlignment="1">
      <alignment horizontal="center"/>
    </xf>
    <xf numFmtId="0" fontId="0" fillId="0" borderId="17" xfId="0" applyFill="1" applyBorder="1" applyAlignment="1">
      <alignment/>
    </xf>
    <xf numFmtId="0" fontId="2" fillId="0" borderId="11" xfId="0" applyFont="1" applyBorder="1" applyAlignment="1">
      <alignment horizontal="center" vertical="center" wrapText="1"/>
    </xf>
    <xf numFmtId="0" fontId="0" fillId="0" borderId="14" xfId="0" applyBorder="1" applyAlignment="1">
      <alignment horizontal="center"/>
    </xf>
    <xf numFmtId="0" fontId="0" fillId="0" borderId="14" xfId="0" applyBorder="1" applyAlignment="1">
      <alignment horizontal="center" vertical="center" wrapText="1"/>
    </xf>
    <xf numFmtId="0" fontId="0" fillId="0" borderId="0" xfId="0" applyBorder="1" applyAlignment="1">
      <alignment horizontal="center"/>
    </xf>
    <xf numFmtId="0" fontId="0" fillId="0" borderId="0" xfId="0" applyBorder="1" applyAlignment="1">
      <alignment horizontal="center" vertical="center" wrapText="1"/>
    </xf>
    <xf numFmtId="0" fontId="0" fillId="0" borderId="10" xfId="0" applyBorder="1" applyAlignment="1">
      <alignment horizontal="centerContinuous"/>
    </xf>
    <xf numFmtId="0" fontId="0" fillId="0" borderId="10" xfId="0" applyFill="1" applyBorder="1" applyAlignment="1">
      <alignment horizontal="centerContinuous"/>
    </xf>
    <xf numFmtId="0" fontId="7" fillId="0" borderId="0" xfId="0" applyFont="1" applyAlignment="1">
      <alignment/>
    </xf>
    <xf numFmtId="0" fontId="2" fillId="0" borderId="10" xfId="0" applyFont="1" applyBorder="1" applyAlignment="1">
      <alignment horizontal="left" vertical="center" wrapText="1"/>
    </xf>
    <xf numFmtId="0" fontId="2" fillId="23" borderId="10" xfId="0" applyFont="1" applyFill="1" applyBorder="1" applyAlignment="1">
      <alignment horizontal="center" vertical="center" wrapText="1"/>
    </xf>
    <xf numFmtId="0" fontId="0" fillId="23" borderId="10" xfId="0" applyFill="1" applyBorder="1" applyAlignment="1">
      <alignment horizontal="center"/>
    </xf>
    <xf numFmtId="0" fontId="5" fillId="0" borderId="0" xfId="0" applyFont="1" applyAlignment="1">
      <alignment/>
    </xf>
    <xf numFmtId="0" fontId="10" fillId="0" borderId="0" xfId="0" applyFont="1" applyAlignment="1">
      <alignment wrapText="1"/>
    </xf>
    <xf numFmtId="0" fontId="0" fillId="0" borderId="0" xfId="0" applyAlignment="1">
      <alignment vertical="top"/>
    </xf>
    <xf numFmtId="0" fontId="10" fillId="0" borderId="0" xfId="0" applyFont="1" applyAlignment="1">
      <alignment vertical="top"/>
    </xf>
    <xf numFmtId="0" fontId="10" fillId="0" borderId="0" xfId="0" applyFont="1" applyAlignment="1">
      <alignment/>
    </xf>
    <xf numFmtId="0" fontId="0" fillId="0" borderId="0" xfId="0" applyAlignment="1">
      <alignment vertical="top" wrapText="1"/>
    </xf>
    <xf numFmtId="0" fontId="0" fillId="0" borderId="0" xfId="0" applyBorder="1" applyAlignment="1">
      <alignment/>
    </xf>
    <xf numFmtId="0" fontId="3" fillId="0" borderId="18" xfId="0" applyFont="1" applyBorder="1" applyAlignment="1">
      <alignment vertical="center" wrapText="1"/>
    </xf>
    <xf numFmtId="0" fontId="3" fillId="0" borderId="19" xfId="0" applyFont="1" applyBorder="1" applyAlignment="1">
      <alignment horizontal="right" vertical="center" wrapText="1"/>
    </xf>
    <xf numFmtId="0" fontId="3" fillId="0" borderId="10" xfId="0" applyFont="1" applyBorder="1" applyAlignment="1">
      <alignment horizontal="right" vertical="center" wrapText="1"/>
    </xf>
    <xf numFmtId="0" fontId="2" fillId="0" borderId="13" xfId="0" applyFont="1" applyBorder="1" applyAlignment="1">
      <alignment horizontal="center" vertical="center"/>
    </xf>
    <xf numFmtId="0" fontId="2" fillId="0" borderId="14" xfId="0" applyFont="1" applyBorder="1" applyAlignment="1">
      <alignment vertical="top" wrapText="1"/>
    </xf>
    <xf numFmtId="0" fontId="2" fillId="0" borderId="20"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21" xfId="0" applyFont="1" applyFill="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vertical="top" wrapText="1"/>
    </xf>
    <xf numFmtId="0" fontId="2" fillId="0" borderId="22" xfId="0" applyFont="1" applyFill="1" applyBorder="1" applyAlignment="1">
      <alignment horizontal="center" vertical="center" wrapText="1"/>
    </xf>
    <xf numFmtId="0" fontId="0" fillId="0" borderId="11" xfId="0" applyFill="1" applyBorder="1" applyAlignment="1">
      <alignment horizontal="center"/>
    </xf>
    <xf numFmtId="0" fontId="14" fillId="0" borderId="10" xfId="0" applyFont="1" applyBorder="1" applyAlignment="1">
      <alignment vertical="center" wrapText="1"/>
    </xf>
    <xf numFmtId="0" fontId="18" fillId="0" borderId="0" xfId="53" applyFont="1" applyAlignment="1" applyProtection="1">
      <alignment/>
      <protection/>
    </xf>
    <xf numFmtId="0" fontId="10" fillId="0" borderId="0" xfId="0" applyFont="1" applyAlignment="1">
      <alignment vertical="center"/>
    </xf>
    <xf numFmtId="0" fontId="10" fillId="24" borderId="23" xfId="0" applyFont="1" applyFill="1" applyBorder="1" applyAlignment="1">
      <alignment vertical="center" wrapText="1"/>
    </xf>
    <xf numFmtId="0" fontId="10" fillId="0" borderId="0" xfId="0" applyFont="1" applyAlignment="1">
      <alignment vertical="center" wrapText="1"/>
    </xf>
    <xf numFmtId="0" fontId="4" fillId="0" borderId="11" xfId="0" applyFont="1" applyBorder="1" applyAlignment="1">
      <alignment vertical="top" wrapText="1"/>
    </xf>
    <xf numFmtId="0" fontId="0" fillId="0" borderId="24" xfId="0" applyBorder="1" applyAlignment="1">
      <alignment/>
    </xf>
    <xf numFmtId="0" fontId="3" fillId="0" borderId="18" xfId="0" applyFont="1" applyBorder="1" applyAlignment="1">
      <alignment vertical="center" wrapText="1"/>
    </xf>
    <xf numFmtId="0" fontId="3" fillId="0" borderId="25" xfId="0" applyFont="1" applyBorder="1" applyAlignment="1">
      <alignment vertical="center" wrapText="1"/>
    </xf>
    <xf numFmtId="0" fontId="3"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0" fillId="0" borderId="25" xfId="0" applyBorder="1" applyAlignment="1">
      <alignment vertical="center" wrapText="1"/>
    </xf>
    <xf numFmtId="0" fontId="0" fillId="0" borderId="19" xfId="0" applyBorder="1" applyAlignment="1">
      <alignment vertical="center" wrapText="1"/>
    </xf>
    <xf numFmtId="0" fontId="2" fillId="0" borderId="18" xfId="0" applyFont="1" applyBorder="1" applyAlignment="1">
      <alignment horizontal="center" vertical="center"/>
    </xf>
    <xf numFmtId="0" fontId="2" fillId="0" borderId="25" xfId="0" applyFont="1" applyBorder="1" applyAlignment="1">
      <alignment horizontal="center" vertical="center"/>
    </xf>
    <xf numFmtId="0" fontId="2" fillId="0" borderId="19" xfId="0" applyFont="1" applyBorder="1" applyAlignment="1">
      <alignment horizontal="center" vertical="center"/>
    </xf>
    <xf numFmtId="0" fontId="14" fillId="0" borderId="25" xfId="0" applyFont="1" applyBorder="1" applyAlignment="1">
      <alignment vertical="center" wrapText="1"/>
    </xf>
    <xf numFmtId="0" fontId="14" fillId="0" borderId="19" xfId="0" applyFont="1" applyBorder="1" applyAlignment="1">
      <alignmen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0" fillId="0" borderId="10"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b/>
        <i val="0"/>
        <color rgb="FFFF0000"/>
      </font>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Unknown and/or Knowlegeably Answered</a:t>
            </a:r>
          </a:p>
        </c:rich>
      </c:tx>
      <c:layout>
        <c:manualLayout>
          <c:xMode val="factor"/>
          <c:yMode val="factor"/>
          <c:x val="0.0055"/>
          <c:y val="0"/>
        </c:manualLayout>
      </c:layout>
      <c:spPr>
        <a:noFill/>
        <a:ln>
          <a:noFill/>
        </a:ln>
      </c:spPr>
    </c:title>
    <c:plotArea>
      <c:layout>
        <c:manualLayout>
          <c:xMode val="edge"/>
          <c:yMode val="edge"/>
          <c:x val="0.22375"/>
          <c:y val="0.1195"/>
          <c:w val="0.54075"/>
          <c:h val="0.791"/>
        </c:manualLayout>
      </c:layout>
      <c:radarChart>
        <c:radarStyle val="filled"/>
        <c:varyColors val="0"/>
        <c:ser>
          <c:idx val="0"/>
          <c:order val="0"/>
          <c:tx>
            <c:strRef>
              <c:f>'Record (1)'!$N$187</c:f>
              <c:strCache>
                <c:ptCount val="1"/>
                <c:pt idx="0">
                  <c:v>Known</c:v>
                </c:pt>
              </c:strCache>
            </c:strRef>
          </c:tx>
          <c:spPr>
            <a:solidFill>
              <a:srgbClr val="00FFFF"/>
            </a:solidFill>
            <a:ln w="3175">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'Record (1)'!$I$184:$M$184</c:f>
              <c:strCache>
                <c:ptCount val="5"/>
                <c:pt idx="0">
                  <c:v>LOGIC</c:v>
                </c:pt>
                <c:pt idx="1">
                  <c:v>MATH</c:v>
                </c:pt>
                <c:pt idx="2">
                  <c:v>PC</c:v>
                </c:pt>
                <c:pt idx="3">
                  <c:v>PGM</c:v>
                </c:pt>
                <c:pt idx="4">
                  <c:v>PRB</c:v>
                </c:pt>
              </c:strCache>
            </c:strRef>
          </c:cat>
          <c:val>
            <c:numRef>
              <c:f>'Record (1)'!$I$187:$M$187</c:f>
              <c:numCache>
                <c:ptCount val="5"/>
                <c:pt idx="0">
                  <c:v>0</c:v>
                </c:pt>
                <c:pt idx="1">
                  <c:v>0</c:v>
                </c:pt>
                <c:pt idx="2">
                  <c:v>0</c:v>
                </c:pt>
                <c:pt idx="3">
                  <c:v>0</c:v>
                </c:pt>
                <c:pt idx="4">
                  <c:v>0</c:v>
                </c:pt>
              </c:numCache>
            </c:numRef>
          </c:val>
        </c:ser>
        <c:ser>
          <c:idx val="1"/>
          <c:order val="1"/>
          <c:tx>
            <c:strRef>
              <c:f>'Record (1)'!$N$185</c:f>
              <c:strCache>
                <c:ptCount val="1"/>
                <c:pt idx="0">
                  <c:v>Unknown</c:v>
                </c:pt>
              </c:strCache>
            </c:strRef>
          </c:tx>
          <c:spPr>
            <a:solidFill>
              <a:srgbClr val="FFC000">
                <a:alpha val="34000"/>
              </a:srgbClr>
            </a:solidFill>
            <a:ln w="127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'Record (1)'!$I$184:$M$184</c:f>
              <c:strCache>
                <c:ptCount val="5"/>
                <c:pt idx="0">
                  <c:v>LOGIC</c:v>
                </c:pt>
                <c:pt idx="1">
                  <c:v>MATH</c:v>
                </c:pt>
                <c:pt idx="2">
                  <c:v>PC</c:v>
                </c:pt>
                <c:pt idx="3">
                  <c:v>PGM</c:v>
                </c:pt>
                <c:pt idx="4">
                  <c:v>PRB</c:v>
                </c:pt>
              </c:strCache>
            </c:strRef>
          </c:cat>
          <c:val>
            <c:numRef>
              <c:f>'Record (1)'!$I$185:$M$185</c:f>
              <c:numCache>
                <c:ptCount val="5"/>
                <c:pt idx="0">
                  <c:v>1</c:v>
                </c:pt>
                <c:pt idx="1">
                  <c:v>1</c:v>
                </c:pt>
                <c:pt idx="2">
                  <c:v>1</c:v>
                </c:pt>
                <c:pt idx="3">
                  <c:v>1</c:v>
                </c:pt>
                <c:pt idx="4">
                  <c:v>1</c:v>
                </c:pt>
              </c:numCache>
            </c:numRef>
          </c:val>
        </c:ser>
        <c:ser>
          <c:idx val="2"/>
          <c:order val="2"/>
          <c:tx>
            <c:strRef>
              <c:f>'Record (1)'!$N$186</c:f>
              <c:strCache>
                <c:ptCount val="1"/>
                <c:pt idx="0">
                  <c:v>Misunderstood</c:v>
                </c:pt>
              </c:strCache>
            </c:strRef>
          </c:tx>
          <c:spPr>
            <a:solidFill>
              <a:srgbClr val="FF0000"/>
            </a:solidFill>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'Record (1)'!$I$186:$M$186</c:f>
              <c:numCache>
                <c:ptCount val="5"/>
                <c:pt idx="0">
                  <c:v>0</c:v>
                </c:pt>
                <c:pt idx="1">
                  <c:v>0</c:v>
                </c:pt>
                <c:pt idx="2">
                  <c:v>0</c:v>
                </c:pt>
                <c:pt idx="3">
                  <c:v>0</c:v>
                </c:pt>
                <c:pt idx="4">
                  <c:v>0</c:v>
                </c:pt>
              </c:numCache>
            </c:numRef>
          </c:val>
        </c:ser>
        <c:axId val="64248795"/>
        <c:axId val="41368244"/>
      </c:radarChart>
      <c:catAx>
        <c:axId val="64248795"/>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400" b="1" i="0" u="none" baseline="0">
                <a:solidFill>
                  <a:srgbClr val="000000"/>
                </a:solidFill>
                <a:latin typeface="Arial"/>
                <a:ea typeface="Arial"/>
                <a:cs typeface="Arial"/>
              </a:defRPr>
            </a:pPr>
          </a:p>
        </c:txPr>
        <c:crossAx val="41368244"/>
        <c:crosses val="autoZero"/>
        <c:auto val="0"/>
        <c:lblOffset val="100"/>
        <c:tickLblSkip val="1"/>
        <c:noMultiLvlLbl val="0"/>
      </c:catAx>
      <c:valAx>
        <c:axId val="41368244"/>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64248795"/>
        <c:crossesAt val="1"/>
        <c:crossBetween val="between"/>
        <c:dispUnits/>
      </c:valAx>
      <c:spPr>
        <a:noFill/>
        <a:ln>
          <a:noFill/>
        </a:ln>
      </c:spPr>
    </c:plotArea>
    <c:legend>
      <c:legendPos val="b"/>
      <c:layout>
        <c:manualLayout>
          <c:xMode val="edge"/>
          <c:yMode val="edge"/>
          <c:x val="0.18975"/>
          <c:y val="0.947"/>
          <c:w val="0.6155"/>
          <c:h val="0.0455"/>
        </c:manualLayout>
      </c:layout>
      <c:overlay val="0"/>
      <c:spPr>
        <a:solidFill>
          <a:srgbClr val="FFFFFF"/>
        </a:solidFill>
        <a:ln w="3175">
          <a:solidFill>
            <a:srgbClr val="000000"/>
          </a:solidFill>
        </a:ln>
      </c:spPr>
      <c:txPr>
        <a:bodyPr vert="horz" rot="0"/>
        <a:lstStyle/>
        <a:p>
          <a:pPr>
            <a:defRPr lang="en-US" cap="none" sz="135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86"/>
  </sheetViews>
  <pageMargins left="0.75" right="0.75" top="1" bottom="1" header="0.5" footer="0.5"/>
  <pageSetup horizontalDpi="300" verticalDpi="300" orientation="landscape"/>
  <headerFooter>
    <oddHeader>&amp;L&amp;F&amp;C&amp;A&amp;R&amp;D</oddHeader>
    <oddFooter>&amp;LProfessor Schuyler&amp;CCSCI 130 Fall 08&amp;R&amp;P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schuyler@edinboro.ed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K23"/>
  <sheetViews>
    <sheetView zoomScalePageLayoutView="0" workbookViewId="0" topLeftCell="A1">
      <selection activeCell="B6" sqref="B6"/>
    </sheetView>
  </sheetViews>
  <sheetFormatPr defaultColWidth="9.140625" defaultRowHeight="12.75"/>
  <cols>
    <col min="1" max="1" width="10.8515625" style="0" customWidth="1"/>
    <col min="2" max="2" width="104.7109375" style="0" bestFit="1" customWidth="1"/>
    <col min="3" max="3" width="72.8515625" style="0" customWidth="1"/>
    <col min="27" max="27" width="0" style="0" hidden="1" customWidth="1"/>
    <col min="28" max="28" width="8.140625" style="0" hidden="1" customWidth="1"/>
    <col min="29" max="29" width="7.140625" style="0" hidden="1" customWidth="1"/>
    <col min="30" max="30" width="8.140625" style="0" hidden="1" customWidth="1"/>
    <col min="31" max="36" width="0" style="0" hidden="1" customWidth="1"/>
    <col min="37" max="37" width="10.28125" style="0" hidden="1" customWidth="1"/>
  </cols>
  <sheetData>
    <row r="1" s="25" customFormat="1" ht="18">
      <c r="A1" s="24" t="s">
        <v>41</v>
      </c>
    </row>
    <row r="3" spans="1:3" s="23" customFormat="1" ht="47.25" customHeight="1">
      <c r="A3" s="72" t="s">
        <v>262</v>
      </c>
      <c r="B3" s="72"/>
      <c r="C3" s="72"/>
    </row>
    <row r="4" spans="1:3" s="23" customFormat="1" ht="15">
      <c r="A4" s="22"/>
      <c r="B4" s="22"/>
      <c r="C4" s="22"/>
    </row>
    <row r="5" spans="1:3" s="23" customFormat="1" ht="15.75" thickBot="1">
      <c r="A5" s="70" t="s">
        <v>288</v>
      </c>
      <c r="B5" s="22"/>
      <c r="C5" s="22"/>
    </row>
    <row r="6" spans="1:3" s="23" customFormat="1" ht="15.75" thickBot="1">
      <c r="A6" s="70"/>
      <c r="B6" s="71" t="s">
        <v>293</v>
      </c>
      <c r="C6" s="22"/>
    </row>
    <row r="7" spans="1:37" s="23" customFormat="1" ht="15" customHeight="1">
      <c r="A7" s="22"/>
      <c r="B7" s="22"/>
      <c r="C7" s="22"/>
      <c r="AA7" s="43" t="s">
        <v>104</v>
      </c>
      <c r="AB7" s="43"/>
      <c r="AC7" s="44"/>
      <c r="AD7" s="44"/>
      <c r="AE7"/>
      <c r="AF7" s="16" t="s">
        <v>90</v>
      </c>
      <c r="AG7" s="16" t="s">
        <v>91</v>
      </c>
      <c r="AH7" s="16" t="s">
        <v>88</v>
      </c>
      <c r="AI7" s="16" t="s">
        <v>89</v>
      </c>
      <c r="AJ7" s="16" t="s">
        <v>92</v>
      </c>
      <c r="AK7"/>
    </row>
    <row r="8" spans="1:37" s="23" customFormat="1" ht="15">
      <c r="A8" s="23" t="s">
        <v>289</v>
      </c>
      <c r="AA8" s="14">
        <f>IF('Record (1)'!$E$181&lt;$AA$17,'Record (1)'!D179,"")</f>
        <v>114</v>
      </c>
      <c r="AB8" s="14">
        <f>IF('Record (1)'!$E$181&lt;$AA$17,'Record (1)'!E179,"")</f>
        <v>2</v>
      </c>
      <c r="AC8" s="14">
        <f>IF('Record (1)'!$E$181&lt;$AA$17,'Record (1)'!F179,"")</f>
        <v>7</v>
      </c>
      <c r="AD8" s="14">
        <f>IF('Record (1)'!$E$181&lt;$AA$17,'Record (1)'!G179,"")</f>
        <v>105</v>
      </c>
      <c r="AE8"/>
      <c r="AF8" s="31">
        <f>IF('Record (1)'!$E$181&lt;$AA$17,'Record (1)'!I179,"")</f>
        <v>7</v>
      </c>
      <c r="AG8" s="31">
        <f>IF('Record (1)'!$E$181&lt;$AA$17,'Record (1)'!J179,"")</f>
        <v>28</v>
      </c>
      <c r="AH8" s="31">
        <f>IF('Record (1)'!$E$181&lt;$AA$17,'Record (1)'!K179,"")</f>
        <v>30</v>
      </c>
      <c r="AI8" s="31">
        <f>IF('Record (1)'!$E$181&lt;$AA$17,'Record (1)'!L179,"")</f>
        <v>34</v>
      </c>
      <c r="AJ8" s="31">
        <f>IF('Record (1)'!$E$181&lt;$AA$17,'Record (1)'!M179,"")</f>
        <v>15</v>
      </c>
      <c r="AK8" s="31" t="s">
        <v>102</v>
      </c>
    </row>
    <row r="9" spans="27:37" s="23" customFormat="1" ht="15">
      <c r="AA9" s="41"/>
      <c r="AB9" s="14"/>
      <c r="AC9" s="16"/>
      <c r="AD9" s="14"/>
      <c r="AE9"/>
      <c r="AF9" s="31"/>
      <c r="AG9" s="31"/>
      <c r="AH9" s="31"/>
      <c r="AI9" s="31"/>
      <c r="AJ9" s="31"/>
      <c r="AK9" s="31"/>
    </row>
    <row r="10" spans="1:37" s="23" customFormat="1" ht="15">
      <c r="A10" s="20" t="s">
        <v>290</v>
      </c>
      <c r="AA10"/>
      <c r="AB10" s="19">
        <f>IF('Record (1)'!$E$181&lt;$AA$17,'Record (1)'!E181,"")</f>
        <v>0.017543859649122806</v>
      </c>
      <c r="AC10" s="19">
        <f>IF('Record (1)'!$E$181&lt;$AA$17,'Record (1)'!F181,"")</f>
        <v>0.06140350877192982</v>
      </c>
      <c r="AD10" s="19">
        <f>IF('Record (1)'!$E$181&lt;$AA$17,'Record (1)'!G181,"")</f>
        <v>0.9210526315789473</v>
      </c>
      <c r="AE10"/>
      <c r="AF10" s="31">
        <f>IF('Record (1)'!$E$181&lt;$AA$17,'Record (1)'!I181,"")</f>
        <v>0</v>
      </c>
      <c r="AG10" s="31">
        <f>IF('Record (1)'!$E$181&lt;$AA$17,'Record (1)'!J181,"")</f>
        <v>3</v>
      </c>
      <c r="AH10" s="31">
        <f>IF('Record (1)'!$E$181&lt;$AA$17,'Record (1)'!K181,"")</f>
        <v>0</v>
      </c>
      <c r="AI10" s="31">
        <f>IF('Record (1)'!$E$181&lt;$AA$17,'Record (1)'!L181,"")</f>
        <v>4</v>
      </c>
      <c r="AJ10" s="31">
        <f>IF('Record (1)'!$E$181&lt;$AA$17,'Record (1)'!M181,"")</f>
        <v>0</v>
      </c>
      <c r="AK10" s="31" t="s">
        <v>105</v>
      </c>
    </row>
    <row r="11" spans="2:37" s="23" customFormat="1" ht="15.75">
      <c r="B11" s="49" t="s">
        <v>133</v>
      </c>
      <c r="AA11"/>
      <c r="AB11"/>
      <c r="AC11" s="18"/>
      <c r="AD11" s="18"/>
      <c r="AE11"/>
      <c r="AF11" s="31">
        <f>IF('Record (1)'!$E$181&lt;$AA$17,'Record (1)'!I182,"")</f>
        <v>7</v>
      </c>
      <c r="AG11" s="31">
        <f>IF('Record (1)'!$E$181&lt;$AA$17,'Record (1)'!J182,"")</f>
        <v>24</v>
      </c>
      <c r="AH11" s="31">
        <f>IF('Record (1)'!$E$181&lt;$AA$17,'Record (1)'!K182,"")</f>
        <v>30</v>
      </c>
      <c r="AI11" s="31">
        <f>IF('Record (1)'!$E$181&lt;$AA$17,'Record (1)'!L182,"")</f>
        <v>29</v>
      </c>
      <c r="AJ11" s="31">
        <f>IF('Record (1)'!$E$181&lt;$AA$17,'Record (1)'!M182,"")</f>
        <v>15</v>
      </c>
      <c r="AK11" s="31" t="s">
        <v>106</v>
      </c>
    </row>
    <row r="12" spans="2:37" s="23" customFormat="1" ht="15.75">
      <c r="B12" s="49" t="s">
        <v>263</v>
      </c>
      <c r="AA12"/>
      <c r="AB12"/>
      <c r="AC12" s="18"/>
      <c r="AD12" s="18"/>
      <c r="AE12"/>
      <c r="AF12" s="55"/>
      <c r="AG12" s="55"/>
      <c r="AH12" s="55"/>
      <c r="AI12" s="55"/>
      <c r="AJ12" s="55"/>
      <c r="AK12" s="55"/>
    </row>
    <row r="13" spans="2:37" s="23" customFormat="1" ht="15.75">
      <c r="B13" s="49" t="s">
        <v>258</v>
      </c>
      <c r="AA13"/>
      <c r="AB13"/>
      <c r="AC13" s="18"/>
      <c r="AD13" s="18"/>
      <c r="AE13"/>
      <c r="AF13" s="55"/>
      <c r="AG13" s="55"/>
      <c r="AH13" s="55"/>
      <c r="AI13" s="55"/>
      <c r="AJ13" s="55"/>
      <c r="AK13" s="55"/>
    </row>
    <row r="14" spans="2:37" s="23" customFormat="1" ht="15">
      <c r="B14" s="23" t="s">
        <v>259</v>
      </c>
      <c r="AA14"/>
      <c r="AB14"/>
      <c r="AC14" s="18"/>
      <c r="AD14" s="18"/>
      <c r="AE14"/>
      <c r="AF14"/>
      <c r="AG14"/>
      <c r="AH14"/>
      <c r="AI14"/>
      <c r="AJ14"/>
      <c r="AK14"/>
    </row>
    <row r="15" spans="27:37" s="23" customFormat="1" ht="15">
      <c r="AA15"/>
      <c r="AB15"/>
      <c r="AC15" s="18"/>
      <c r="AD15" s="18"/>
      <c r="AE15"/>
      <c r="AF15" s="14" t="s">
        <v>90</v>
      </c>
      <c r="AG15" s="14" t="s">
        <v>91</v>
      </c>
      <c r="AH15" s="14" t="s">
        <v>88</v>
      </c>
      <c r="AI15" s="14" t="s">
        <v>89</v>
      </c>
      <c r="AJ15" s="14" t="s">
        <v>92</v>
      </c>
      <c r="AK15"/>
    </row>
    <row r="16" spans="1:37" s="23" customFormat="1" ht="15">
      <c r="A16" s="52" t="s">
        <v>291</v>
      </c>
      <c r="B16" s="51"/>
      <c r="C16" s="51"/>
      <c r="AA16"/>
      <c r="AB16"/>
      <c r="AC16" s="18"/>
      <c r="AD16" s="18"/>
      <c r="AE16"/>
      <c r="AF16" s="19">
        <f>IF('Record (1)'!$E$181&lt;$AA$17,'Record (1)'!I185,"")</f>
        <v>0</v>
      </c>
      <c r="AG16" s="19">
        <f>IF('Record (1)'!$E$181&lt;$AA$17,'Record (1)'!J185,"")</f>
        <v>0.03571428571428571</v>
      </c>
      <c r="AH16" s="19">
        <f>IF('Record (1)'!$E$181&lt;$AA$17,'Record (1)'!K185,"")</f>
        <v>0</v>
      </c>
      <c r="AI16" s="19">
        <f>IF('Record (1)'!$E$181&lt;$AA$17,'Record (1)'!L185,"")</f>
        <v>0.029411764705882353</v>
      </c>
      <c r="AJ16" s="19">
        <f>IF('Record (1)'!$E$181&lt;$AA$17,'Record (1)'!M185,"")</f>
        <v>0</v>
      </c>
      <c r="AK16" t="s">
        <v>108</v>
      </c>
    </row>
    <row r="17" spans="27:37" ht="12.75">
      <c r="AA17" s="45">
        <v>0.3</v>
      </c>
      <c r="AC17" s="18"/>
      <c r="AD17" s="18"/>
      <c r="AF17" s="19">
        <f>IF('Record (1)'!$E$181&lt;$AA$17,'Record (1)'!I187,"")</f>
        <v>1</v>
      </c>
      <c r="AG17" s="19">
        <f>IF('Record (1)'!$E$181&lt;$AA$17,'Record (1)'!J187,"")</f>
        <v>0.8571428571428571</v>
      </c>
      <c r="AH17" s="19">
        <f>IF('Record (1)'!$E$181&lt;$AA$17,'Record (1)'!K187,"")</f>
        <v>1</v>
      </c>
      <c r="AI17" s="19">
        <f>IF('Record (1)'!$E$181&lt;$AA$17,'Record (1)'!L187,"")</f>
        <v>0.8529411764705882</v>
      </c>
      <c r="AJ17" s="19">
        <f>IF('Record (1)'!$E$181&lt;$AA$17,'Record (1)'!M187,"")</f>
        <v>1</v>
      </c>
      <c r="AK17" t="s">
        <v>109</v>
      </c>
    </row>
    <row r="18" spans="1:37" s="23" customFormat="1" ht="15">
      <c r="A18" s="52" t="s">
        <v>292</v>
      </c>
      <c r="B18" s="51"/>
      <c r="C18" s="51"/>
      <c r="D18" s="53"/>
      <c r="E18" s="53"/>
      <c r="F18" s="53"/>
      <c r="G18" s="53"/>
      <c r="AA18"/>
      <c r="AB18"/>
      <c r="AC18" s="18"/>
      <c r="AD18" s="18"/>
      <c r="AE18"/>
      <c r="AF18" s="19">
        <f>IF('Record (1)'!$E$181&lt;$AA$17,'Record (1)'!I188,"")</f>
        <v>0</v>
      </c>
      <c r="AG18" s="19">
        <f>IF('Record (1)'!$E$181&lt;$AA$17,'Record (1)'!J188,"")</f>
        <v>0</v>
      </c>
      <c r="AH18" s="19">
        <f>IF('Record (1)'!$E$181&lt;$AA$17,'Record (1)'!K188,"")</f>
        <v>0</v>
      </c>
      <c r="AI18" s="19">
        <f>IF('Record (1)'!$E$181&lt;$AA$17,'Record (1)'!L188,"")</f>
        <v>0</v>
      </c>
      <c r="AJ18" s="19">
        <f>IF('Record (1)'!$E$181&lt;$AA$17,'Record (1)'!M188,"")</f>
        <v>0</v>
      </c>
      <c r="AK18" t="s">
        <v>108</v>
      </c>
    </row>
    <row r="19" spans="1:37" s="23" customFormat="1" ht="15.75">
      <c r="A19" s="52"/>
      <c r="B19" s="23" t="s">
        <v>264</v>
      </c>
      <c r="C19" s="54"/>
      <c r="D19" s="53"/>
      <c r="E19" s="53"/>
      <c r="F19" s="53"/>
      <c r="G19" s="53"/>
      <c r="AA19"/>
      <c r="AB19"/>
      <c r="AC19" s="18"/>
      <c r="AD19" s="18"/>
      <c r="AE19"/>
      <c r="AF19" s="19"/>
      <c r="AG19" s="19"/>
      <c r="AH19" s="19"/>
      <c r="AI19" s="19"/>
      <c r="AJ19" s="19"/>
      <c r="AK19"/>
    </row>
    <row r="20" spans="2:37" s="23" customFormat="1" ht="15">
      <c r="B20" s="69" t="s">
        <v>135</v>
      </c>
      <c r="AA20"/>
      <c r="AB20"/>
      <c r="AC20" s="18"/>
      <c r="AD20" s="18"/>
      <c r="AE20"/>
      <c r="AF20" s="19">
        <f>IF('Record (1)'!$E$181&lt;$AA$17,'Record (1)'!I189,"")</f>
        <v>0</v>
      </c>
      <c r="AG20" s="19">
        <f>IF('Record (1)'!$E$181&lt;$AA$17,'Record (1)'!J189,"")</f>
        <v>0</v>
      </c>
      <c r="AH20" s="19">
        <f>IF('Record (1)'!$E$181&lt;$AA$17,'Record (1)'!K189,"")</f>
        <v>0</v>
      </c>
      <c r="AI20" s="19">
        <f>IF('Record (1)'!$E$181&lt;$AA$17,'Record (1)'!L189,"")</f>
        <v>0</v>
      </c>
      <c r="AJ20" s="19">
        <f>IF('Record (1)'!$E$181&lt;$AA$17,'Record (1)'!M189,"")</f>
        <v>0</v>
      </c>
      <c r="AK20" t="s">
        <v>110</v>
      </c>
    </row>
    <row r="22" spans="1:2" ht="15">
      <c r="A22" s="23" t="s">
        <v>134</v>
      </c>
      <c r="B22" s="23" t="s">
        <v>265</v>
      </c>
    </row>
    <row r="23" ht="30">
      <c r="B23" s="50" t="s">
        <v>136</v>
      </c>
    </row>
  </sheetData>
  <sheetProtection/>
  <mergeCells count="1">
    <mergeCell ref="A3:C3"/>
  </mergeCells>
  <hyperlinks>
    <hyperlink ref="B20" r:id="rId1" display="sschuyler@edinboro.edu"/>
  </hyperlinks>
  <printOptions/>
  <pageMargins left="0.5" right="0.5" top="0.5" bottom="0.5" header="0.25" footer="0.25"/>
  <pageSetup horizontalDpi="600" verticalDpi="600" orientation="landscape" r:id="rId2"/>
  <headerFooter alignWithMargins="0">
    <oddHeader>&amp;L&amp;F&amp;C&amp;A&amp;R&amp;D</oddHeader>
  </headerFooter>
</worksheet>
</file>

<file path=xl/worksheets/sheet2.xml><?xml version="1.0" encoding="utf-8"?>
<worksheet xmlns="http://schemas.openxmlformats.org/spreadsheetml/2006/main" xmlns:r="http://schemas.openxmlformats.org/officeDocument/2006/relationships">
  <dimension ref="A1:F192"/>
  <sheetViews>
    <sheetView tabSelected="1" zoomScalePageLayoutView="0" workbookViewId="0" topLeftCell="A157">
      <selection activeCell="F174" sqref="F174"/>
    </sheetView>
  </sheetViews>
  <sheetFormatPr defaultColWidth="9.140625" defaultRowHeight="12.75"/>
  <cols>
    <col min="1" max="1" width="6.140625" style="5" customWidth="1"/>
    <col min="2" max="2" width="34.28125" style="5" customWidth="1"/>
    <col min="3" max="3" width="3.8515625" style="5" customWidth="1"/>
    <col min="4" max="4" width="56.7109375" style="8" customWidth="1"/>
    <col min="5" max="5" width="8.00390625" style="7" customWidth="1"/>
    <col min="9" max="9" width="2.28125" style="10" customWidth="1"/>
    <col min="24" max="16384" width="9.140625" style="4" customWidth="1"/>
  </cols>
  <sheetData>
    <row r="1" spans="1:6" ht="23.25" customHeight="1">
      <c r="A1" s="73" t="str">
        <f>IF(ISBLANK(Instructions!B6),"ENTER YOUR NAME on the previous sheet!",CONCATENATE("Terminology Inventory Baseline for: ",Instructions!B6))</f>
        <v>Terminology Inventory Baseline for: Micheal H. McCabe</v>
      </c>
      <c r="B1" s="74"/>
      <c r="C1" s="74"/>
      <c r="D1" s="74"/>
      <c r="E1" s="21">
        <f>IF(AND(ISBLANK(E335),ISBLANK(E342),ISBLANK(E349),ISBLANK(E356),ISBLANK(E363),ISBLANK(E370),ISBLANK(E377),ISBLANK(E384)),"",F390)</f>
      </c>
      <c r="F1" s="4"/>
    </row>
    <row r="2" spans="1:6" ht="38.25">
      <c r="A2" s="1">
        <v>1</v>
      </c>
      <c r="B2" s="9" t="s">
        <v>112</v>
      </c>
      <c r="C2" s="26"/>
      <c r="D2" s="2" t="s">
        <v>266</v>
      </c>
      <c r="E2" s="3" t="s">
        <v>46</v>
      </c>
      <c r="F2" s="4"/>
    </row>
    <row r="3" spans="1:6" ht="12.75">
      <c r="A3" s="1" t="s">
        <v>36</v>
      </c>
      <c r="B3" s="6" t="s">
        <v>42</v>
      </c>
      <c r="C3" s="27"/>
      <c r="D3" s="6" t="s">
        <v>270</v>
      </c>
      <c r="E3" s="47" t="s">
        <v>63</v>
      </c>
      <c r="F3" s="4"/>
    </row>
    <row r="4" spans="1:6" ht="12.75">
      <c r="A4" s="1" t="s">
        <v>38</v>
      </c>
      <c r="B4" s="6" t="s">
        <v>43</v>
      </c>
      <c r="C4" s="27"/>
      <c r="D4" s="6" t="s">
        <v>268</v>
      </c>
      <c r="E4" s="47" t="s">
        <v>39</v>
      </c>
      <c r="F4" s="4"/>
    </row>
    <row r="5" spans="1:6" ht="12.75">
      <c r="A5" s="1" t="s">
        <v>39</v>
      </c>
      <c r="B5" s="6" t="s">
        <v>267</v>
      </c>
      <c r="C5" s="27"/>
      <c r="D5" s="6" t="s">
        <v>269</v>
      </c>
      <c r="E5" s="47" t="s">
        <v>37</v>
      </c>
      <c r="F5" s="4"/>
    </row>
    <row r="6" spans="1:6" ht="12.75">
      <c r="A6" s="1" t="s">
        <v>35</v>
      </c>
      <c r="B6" s="6" t="s">
        <v>44</v>
      </c>
      <c r="C6" s="27"/>
      <c r="D6" s="6" t="s">
        <v>141</v>
      </c>
      <c r="E6" s="47" t="s">
        <v>36</v>
      </c>
      <c r="F6" s="4"/>
    </row>
    <row r="7" spans="1:6" ht="12.75">
      <c r="A7" s="1" t="s">
        <v>37</v>
      </c>
      <c r="B7" s="6" t="s">
        <v>45</v>
      </c>
      <c r="C7" s="27"/>
      <c r="D7" s="6" t="s">
        <v>140</v>
      </c>
      <c r="E7" s="47" t="s">
        <v>40</v>
      </c>
      <c r="F7" s="4"/>
    </row>
    <row r="8" spans="1:6" ht="12.75">
      <c r="A8" s="1" t="s">
        <v>40</v>
      </c>
      <c r="B8" s="6" t="s">
        <v>139</v>
      </c>
      <c r="C8" s="27"/>
      <c r="D8" s="6" t="s">
        <v>138</v>
      </c>
      <c r="E8" s="47" t="s">
        <v>35</v>
      </c>
      <c r="F8" s="4"/>
    </row>
    <row r="9" spans="1:6" ht="12.75">
      <c r="A9" s="1" t="s">
        <v>63</v>
      </c>
      <c r="B9" s="6" t="s">
        <v>143</v>
      </c>
      <c r="C9" s="27"/>
      <c r="D9" s="6" t="s">
        <v>142</v>
      </c>
      <c r="E9" s="47" t="s">
        <v>38</v>
      </c>
      <c r="F9" s="4"/>
    </row>
    <row r="10" ht="12.75">
      <c r="F10" s="4"/>
    </row>
    <row r="11" spans="1:6" ht="38.25">
      <c r="A11" s="1">
        <f>A2+1</f>
        <v>2</v>
      </c>
      <c r="B11" s="9" t="str">
        <f>$B$2</f>
        <v>Match the following concept terms below to the statements on the right.</v>
      </c>
      <c r="C11" s="1"/>
      <c r="D11" s="9" t="str">
        <f>$D$2</f>
        <v>Read these statements (or questions) and select the letter of the term on the left that best matches the description on the right.</v>
      </c>
      <c r="E11" s="3" t="str">
        <f>$E$2</f>
        <v>Answer Below</v>
      </c>
      <c r="F11" s="4"/>
    </row>
    <row r="12" spans="1:6" ht="25.5">
      <c r="A12" s="1" t="s">
        <v>36</v>
      </c>
      <c r="B12" s="28" t="s">
        <v>48</v>
      </c>
      <c r="C12" s="1"/>
      <c r="D12" s="6" t="s">
        <v>144</v>
      </c>
      <c r="E12" s="47" t="s">
        <v>37</v>
      </c>
      <c r="F12" s="4"/>
    </row>
    <row r="13" spans="1:6" ht="25.5">
      <c r="A13" s="1" t="s">
        <v>38</v>
      </c>
      <c r="B13" s="28" t="s">
        <v>49</v>
      </c>
      <c r="C13" s="1"/>
      <c r="D13" s="6" t="s">
        <v>145</v>
      </c>
      <c r="E13" s="47" t="s">
        <v>36</v>
      </c>
      <c r="F13" s="4"/>
    </row>
    <row r="14" spans="1:6" ht="25.5">
      <c r="A14" s="1" t="s">
        <v>39</v>
      </c>
      <c r="B14" s="28" t="s">
        <v>50</v>
      </c>
      <c r="C14" s="1"/>
      <c r="D14" s="6" t="s">
        <v>146</v>
      </c>
      <c r="E14" s="47" t="s">
        <v>38</v>
      </c>
      <c r="F14" s="4"/>
    </row>
    <row r="15" spans="1:6" ht="25.5">
      <c r="A15" s="1" t="s">
        <v>35</v>
      </c>
      <c r="B15" s="28" t="s">
        <v>51</v>
      </c>
      <c r="C15" s="1"/>
      <c r="D15" s="6" t="s">
        <v>148</v>
      </c>
      <c r="E15" s="47" t="s">
        <v>40</v>
      </c>
      <c r="F15" s="4"/>
    </row>
    <row r="16" spans="1:6" ht="25.5">
      <c r="A16" s="1" t="s">
        <v>37</v>
      </c>
      <c r="B16" s="28" t="s">
        <v>52</v>
      </c>
      <c r="C16" s="1"/>
      <c r="D16" s="6" t="s">
        <v>113</v>
      </c>
      <c r="E16" s="47" t="s">
        <v>39</v>
      </c>
      <c r="F16" s="4"/>
    </row>
    <row r="17" spans="1:6" ht="25.5">
      <c r="A17" s="1" t="s">
        <v>40</v>
      </c>
      <c r="B17" s="28" t="s">
        <v>147</v>
      </c>
      <c r="C17" s="1"/>
      <c r="D17" s="6" t="s">
        <v>53</v>
      </c>
      <c r="E17" s="47" t="s">
        <v>35</v>
      </c>
      <c r="F17" s="4"/>
    </row>
    <row r="18" spans="2:6" ht="12.75">
      <c r="B18" s="10"/>
      <c r="C18" s="10"/>
      <c r="D18" s="11"/>
      <c r="E18" s="12"/>
      <c r="F18" s="4"/>
    </row>
    <row r="19" spans="1:6" ht="38.25">
      <c r="A19" s="1">
        <f>A11+1</f>
        <v>3</v>
      </c>
      <c r="B19" s="9" t="str">
        <f>$B$2</f>
        <v>Match the following concept terms below to the statements on the right.</v>
      </c>
      <c r="C19" s="1"/>
      <c r="D19" s="9" t="str">
        <f>$D$2</f>
        <v>Read these statements (or questions) and select the letter of the term on the left that best matches the description on the right.</v>
      </c>
      <c r="E19" s="3" t="str">
        <f>$E$2</f>
        <v>Answer Below</v>
      </c>
      <c r="F19" s="4"/>
    </row>
    <row r="20" spans="1:6" ht="25.5">
      <c r="A20" s="1" t="s">
        <v>36</v>
      </c>
      <c r="B20" s="28" t="s">
        <v>56</v>
      </c>
      <c r="C20" s="1"/>
      <c r="D20" s="6" t="s">
        <v>149</v>
      </c>
      <c r="E20" s="47" t="s">
        <v>35</v>
      </c>
      <c r="F20" s="4"/>
    </row>
    <row r="21" spans="1:6" ht="25.5">
      <c r="A21" s="1" t="s">
        <v>38</v>
      </c>
      <c r="B21" s="28" t="s">
        <v>54</v>
      </c>
      <c r="C21" s="1"/>
      <c r="D21" s="6" t="s">
        <v>150</v>
      </c>
      <c r="E21" s="47" t="s">
        <v>40</v>
      </c>
      <c r="F21" s="4"/>
    </row>
    <row r="22" spans="1:6" ht="25.5">
      <c r="A22" s="1" t="s">
        <v>39</v>
      </c>
      <c r="B22" s="28" t="s">
        <v>55</v>
      </c>
      <c r="C22" s="1"/>
      <c r="D22" s="6" t="s">
        <v>153</v>
      </c>
      <c r="E22" s="47" t="s">
        <v>37</v>
      </c>
      <c r="F22" s="4"/>
    </row>
    <row r="23" spans="1:6" ht="25.5">
      <c r="A23" s="1" t="s">
        <v>35</v>
      </c>
      <c r="B23" s="28" t="s">
        <v>114</v>
      </c>
      <c r="C23" s="1"/>
      <c r="D23" s="6" t="s">
        <v>151</v>
      </c>
      <c r="E23" s="47" t="s">
        <v>36</v>
      </c>
      <c r="F23" s="4"/>
    </row>
    <row r="24" spans="1:6" ht="25.5">
      <c r="A24" s="1" t="s">
        <v>37</v>
      </c>
      <c r="B24" s="28" t="s">
        <v>79</v>
      </c>
      <c r="C24" s="1"/>
      <c r="D24" s="6" t="s">
        <v>152</v>
      </c>
      <c r="E24" s="47" t="s">
        <v>38</v>
      </c>
      <c r="F24" s="4"/>
    </row>
    <row r="25" spans="1:6" ht="25.5">
      <c r="A25" s="1" t="s">
        <v>40</v>
      </c>
      <c r="B25" s="28" t="s">
        <v>22</v>
      </c>
      <c r="C25" s="1"/>
      <c r="D25" s="6" t="s">
        <v>271</v>
      </c>
      <c r="E25" s="47" t="s">
        <v>39</v>
      </c>
      <c r="F25" s="4"/>
    </row>
    <row r="26" spans="2:6" ht="12.75">
      <c r="B26" s="10"/>
      <c r="C26" s="10"/>
      <c r="D26" s="11"/>
      <c r="E26" s="12"/>
      <c r="F26" s="4"/>
    </row>
    <row r="27" spans="1:6" ht="38.25">
      <c r="A27" s="1">
        <f>A19+1</f>
        <v>4</v>
      </c>
      <c r="B27" s="9" t="str">
        <f>$B$2</f>
        <v>Match the following concept terms below to the statements on the right.</v>
      </c>
      <c r="C27" s="1"/>
      <c r="D27" s="9" t="str">
        <f>$D$2</f>
        <v>Read these statements (or questions) and select the letter of the term on the left that best matches the description on the right.</v>
      </c>
      <c r="E27" s="3" t="str">
        <f>$E$2</f>
        <v>Answer Below</v>
      </c>
      <c r="F27" s="4"/>
    </row>
    <row r="28" spans="1:6" ht="51">
      <c r="A28" s="1" t="s">
        <v>36</v>
      </c>
      <c r="B28" s="28" t="s">
        <v>61</v>
      </c>
      <c r="C28" s="1"/>
      <c r="D28" s="6" t="s">
        <v>154</v>
      </c>
      <c r="E28" s="47" t="s">
        <v>35</v>
      </c>
      <c r="F28" s="4"/>
    </row>
    <row r="29" spans="1:6" ht="38.25">
      <c r="A29" s="1" t="s">
        <v>38</v>
      </c>
      <c r="B29" s="28" t="s">
        <v>57</v>
      </c>
      <c r="C29" s="1"/>
      <c r="D29" s="6" t="s">
        <v>155</v>
      </c>
      <c r="E29" s="47" t="s">
        <v>37</v>
      </c>
      <c r="F29" s="4"/>
    </row>
    <row r="30" spans="1:6" ht="38.25">
      <c r="A30" s="1" t="s">
        <v>39</v>
      </c>
      <c r="B30" s="28" t="s">
        <v>58</v>
      </c>
      <c r="C30" s="1"/>
      <c r="D30" s="6" t="s">
        <v>159</v>
      </c>
      <c r="E30" s="47" t="s">
        <v>63</v>
      </c>
      <c r="F30" s="4"/>
    </row>
    <row r="31" spans="1:6" ht="38.25">
      <c r="A31" s="1" t="s">
        <v>35</v>
      </c>
      <c r="B31" s="28" t="s">
        <v>59</v>
      </c>
      <c r="C31" s="1"/>
      <c r="D31" s="6" t="s">
        <v>156</v>
      </c>
      <c r="E31" s="47" t="s">
        <v>40</v>
      </c>
      <c r="F31" s="4"/>
    </row>
    <row r="32" spans="1:6" ht="38.25">
      <c r="A32" s="1" t="s">
        <v>37</v>
      </c>
      <c r="B32" s="28" t="s">
        <v>60</v>
      </c>
      <c r="C32" s="1"/>
      <c r="D32" s="6" t="s">
        <v>116</v>
      </c>
      <c r="E32" s="47" t="s">
        <v>39</v>
      </c>
      <c r="F32" s="4"/>
    </row>
    <row r="33" spans="1:6" ht="25.5">
      <c r="A33" s="1" t="s">
        <v>40</v>
      </c>
      <c r="B33" s="28" t="s">
        <v>157</v>
      </c>
      <c r="C33" s="1"/>
      <c r="D33" s="6" t="s">
        <v>115</v>
      </c>
      <c r="E33" s="47" t="s">
        <v>36</v>
      </c>
      <c r="F33" s="4"/>
    </row>
    <row r="34" spans="1:6" ht="25.5">
      <c r="A34" s="1" t="s">
        <v>63</v>
      </c>
      <c r="B34" s="28" t="s">
        <v>158</v>
      </c>
      <c r="C34" s="1"/>
      <c r="D34" s="6" t="s">
        <v>117</v>
      </c>
      <c r="E34" s="47" t="s">
        <v>38</v>
      </c>
      <c r="F34" s="4"/>
    </row>
    <row r="35" spans="2:6" ht="12.75">
      <c r="B35" s="10"/>
      <c r="C35" s="10"/>
      <c r="D35" s="11"/>
      <c r="E35" s="12"/>
      <c r="F35" s="4"/>
    </row>
    <row r="36" spans="1:6" ht="38.25">
      <c r="A36" s="1">
        <f>A27+1</f>
        <v>5</v>
      </c>
      <c r="B36" s="9" t="str">
        <f>$B$2</f>
        <v>Match the following concept terms below to the statements on the right.</v>
      </c>
      <c r="C36" s="1"/>
      <c r="D36" s="9" t="str">
        <f>$D$2</f>
        <v>Read these statements (or questions) and select the letter of the term on the left that best matches the description on the right.</v>
      </c>
      <c r="E36" s="3" t="str">
        <f>$E$2</f>
        <v>Answer Below</v>
      </c>
      <c r="F36" s="4"/>
    </row>
    <row r="37" spans="1:6" ht="25.5">
      <c r="A37" s="1" t="s">
        <v>36</v>
      </c>
      <c r="B37" s="46" t="s">
        <v>272</v>
      </c>
      <c r="C37" s="1"/>
      <c r="D37" s="6" t="s">
        <v>118</v>
      </c>
      <c r="E37" s="47" t="s">
        <v>40</v>
      </c>
      <c r="F37" s="4"/>
    </row>
    <row r="38" spans="1:6" ht="25.5">
      <c r="A38" s="1" t="s">
        <v>38</v>
      </c>
      <c r="B38" s="28" t="s">
        <v>168</v>
      </c>
      <c r="C38" s="1"/>
      <c r="D38" s="6" t="s">
        <v>160</v>
      </c>
      <c r="E38" s="47" t="s">
        <v>37</v>
      </c>
      <c r="F38" s="4"/>
    </row>
    <row r="39" spans="1:6" ht="25.5">
      <c r="A39" s="1" t="s">
        <v>39</v>
      </c>
      <c r="B39" s="46" t="s">
        <v>62</v>
      </c>
      <c r="C39" s="1"/>
      <c r="D39" s="6" t="s">
        <v>273</v>
      </c>
      <c r="E39" s="47" t="s">
        <v>36</v>
      </c>
      <c r="F39" s="4"/>
    </row>
    <row r="40" spans="1:6" ht="25.5">
      <c r="A40" s="1" t="s">
        <v>35</v>
      </c>
      <c r="B40" s="28" t="s">
        <v>162</v>
      </c>
      <c r="C40" s="1"/>
      <c r="D40" s="6" t="s">
        <v>165</v>
      </c>
      <c r="E40" s="47" t="s">
        <v>63</v>
      </c>
      <c r="F40" s="4"/>
    </row>
    <row r="41" spans="1:6" ht="25.5">
      <c r="A41" s="1" t="s">
        <v>37</v>
      </c>
      <c r="B41" s="28" t="s">
        <v>111</v>
      </c>
      <c r="C41" s="1"/>
      <c r="D41" s="6" t="s">
        <v>164</v>
      </c>
      <c r="E41" s="47" t="s">
        <v>35</v>
      </c>
      <c r="F41" s="4"/>
    </row>
    <row r="42" spans="1:6" ht="25.5">
      <c r="A42" s="1" t="s">
        <v>40</v>
      </c>
      <c r="B42" s="28" t="s">
        <v>93</v>
      </c>
      <c r="C42" s="1"/>
      <c r="D42" s="6" t="s">
        <v>169</v>
      </c>
      <c r="E42" s="47" t="s">
        <v>166</v>
      </c>
      <c r="F42" s="4"/>
    </row>
    <row r="43" spans="1:6" ht="25.5">
      <c r="A43" s="1" t="s">
        <v>63</v>
      </c>
      <c r="B43" s="28" t="s">
        <v>94</v>
      </c>
      <c r="C43" s="1"/>
      <c r="D43" s="6" t="s">
        <v>161</v>
      </c>
      <c r="E43" s="47" t="s">
        <v>39</v>
      </c>
      <c r="F43" s="4"/>
    </row>
    <row r="44" spans="1:6" ht="25.5">
      <c r="A44" s="1" t="s">
        <v>166</v>
      </c>
      <c r="B44" s="28" t="s">
        <v>167</v>
      </c>
      <c r="C44" s="1"/>
      <c r="D44" s="6" t="s">
        <v>163</v>
      </c>
      <c r="E44" s="47" t="s">
        <v>38</v>
      </c>
      <c r="F44" s="4"/>
    </row>
    <row r="45" spans="2:6" ht="12.75">
      <c r="B45" s="10"/>
      <c r="C45" s="10"/>
      <c r="D45" s="11"/>
      <c r="E45" s="12"/>
      <c r="F45" s="4"/>
    </row>
    <row r="46" spans="1:6" ht="38.25">
      <c r="A46" s="1">
        <f>A36+1</f>
        <v>6</v>
      </c>
      <c r="B46" s="9" t="str">
        <f>$B$2</f>
        <v>Match the following concept terms below to the statements on the right.</v>
      </c>
      <c r="C46" s="1"/>
      <c r="D46" s="9" t="str">
        <f>$D$2</f>
        <v>Read these statements (or questions) and select the letter of the term on the left that best matches the description on the right.</v>
      </c>
      <c r="E46" s="3" t="str">
        <f>$E$2</f>
        <v>Answer Below</v>
      </c>
      <c r="F46" s="4"/>
    </row>
    <row r="47" spans="1:6" ht="12.75">
      <c r="A47" s="1" t="s">
        <v>36</v>
      </c>
      <c r="B47" s="28" t="s">
        <v>170</v>
      </c>
      <c r="C47" s="1"/>
      <c r="D47" s="6" t="s">
        <v>280</v>
      </c>
      <c r="E47" s="47" t="s">
        <v>37</v>
      </c>
      <c r="F47" s="4"/>
    </row>
    <row r="48" spans="1:6" ht="25.5">
      <c r="A48" s="1" t="s">
        <v>38</v>
      </c>
      <c r="B48" s="28" t="s">
        <v>276</v>
      </c>
      <c r="C48" s="1"/>
      <c r="D48" s="6" t="s">
        <v>281</v>
      </c>
      <c r="E48" s="47" t="s">
        <v>39</v>
      </c>
      <c r="F48" s="4"/>
    </row>
    <row r="49" spans="1:6" ht="12.75">
      <c r="A49" s="1" t="s">
        <v>39</v>
      </c>
      <c r="B49" s="28" t="s">
        <v>171</v>
      </c>
      <c r="C49" s="1"/>
      <c r="D49" s="6" t="s">
        <v>275</v>
      </c>
      <c r="E49" s="47" t="s">
        <v>38</v>
      </c>
      <c r="F49" s="4"/>
    </row>
    <row r="50" spans="1:6" ht="25.5">
      <c r="A50" s="1" t="s">
        <v>35</v>
      </c>
      <c r="B50" s="28" t="s">
        <v>274</v>
      </c>
      <c r="C50" s="1"/>
      <c r="D50" s="6" t="s">
        <v>277</v>
      </c>
      <c r="E50" s="47" t="s">
        <v>36</v>
      </c>
      <c r="F50" s="4"/>
    </row>
    <row r="51" spans="1:6" ht="25.5">
      <c r="A51" s="1" t="s">
        <v>37</v>
      </c>
      <c r="B51" s="28" t="s">
        <v>279</v>
      </c>
      <c r="C51" s="1"/>
      <c r="D51" s="6" t="s">
        <v>278</v>
      </c>
      <c r="E51" s="47" t="s">
        <v>35</v>
      </c>
      <c r="F51" s="4"/>
    </row>
    <row r="52" spans="2:6" ht="12.75">
      <c r="B52" s="10"/>
      <c r="C52" s="10"/>
      <c r="D52" s="11"/>
      <c r="E52" s="12"/>
      <c r="F52" s="4"/>
    </row>
    <row r="53" spans="1:6" ht="38.25">
      <c r="A53" s="1">
        <f>A46+1</f>
        <v>7</v>
      </c>
      <c r="B53" s="9" t="str">
        <f>$B$2</f>
        <v>Match the following concept terms below to the statements on the right.</v>
      </c>
      <c r="C53" s="1"/>
      <c r="D53" s="9" t="str">
        <f>$D$2</f>
        <v>Read these statements (or questions) and select the letter of the term on the left that best matches the description on the right.</v>
      </c>
      <c r="E53" s="3" t="str">
        <f>$E$2</f>
        <v>Answer Below</v>
      </c>
      <c r="F53" s="4"/>
    </row>
    <row r="54" spans="1:6" ht="12.75">
      <c r="A54" s="1" t="s">
        <v>36</v>
      </c>
      <c r="B54" s="28" t="s">
        <v>13</v>
      </c>
      <c r="C54" s="1"/>
      <c r="D54" s="6" t="s">
        <v>21</v>
      </c>
      <c r="E54" s="47" t="s">
        <v>37</v>
      </c>
      <c r="F54" s="4"/>
    </row>
    <row r="55" spans="1:6" ht="12.75">
      <c r="A55" s="1" t="s">
        <v>38</v>
      </c>
      <c r="B55" s="28" t="s">
        <v>14</v>
      </c>
      <c r="C55" s="1"/>
      <c r="D55" s="6" t="s">
        <v>19</v>
      </c>
      <c r="E55" s="47" t="s">
        <v>39</v>
      </c>
      <c r="F55" s="4"/>
    </row>
    <row r="56" spans="1:6" ht="12.75">
      <c r="A56" s="1" t="s">
        <v>39</v>
      </c>
      <c r="B56" s="28" t="s">
        <v>15</v>
      </c>
      <c r="C56" s="1"/>
      <c r="D56" s="6" t="s">
        <v>175</v>
      </c>
      <c r="E56" s="47" t="s">
        <v>40</v>
      </c>
      <c r="F56" s="4"/>
    </row>
    <row r="57" spans="1:6" ht="12.75">
      <c r="A57" s="1" t="s">
        <v>35</v>
      </c>
      <c r="B57" s="28" t="s">
        <v>16</v>
      </c>
      <c r="C57" s="1"/>
      <c r="D57" s="6" t="s">
        <v>18</v>
      </c>
      <c r="E57" s="47" t="s">
        <v>38</v>
      </c>
      <c r="F57" s="4"/>
    </row>
    <row r="58" spans="1:6" ht="12.75">
      <c r="A58" s="1" t="s">
        <v>37</v>
      </c>
      <c r="B58" s="28" t="s">
        <v>17</v>
      </c>
      <c r="C58" s="1"/>
      <c r="D58" s="6" t="s">
        <v>174</v>
      </c>
      <c r="E58" s="47" t="s">
        <v>63</v>
      </c>
      <c r="F58" s="4"/>
    </row>
    <row r="59" spans="1:6" ht="12.75">
      <c r="A59" s="1" t="s">
        <v>40</v>
      </c>
      <c r="B59" s="28" t="s">
        <v>172</v>
      </c>
      <c r="C59" s="1"/>
      <c r="D59" s="6" t="s">
        <v>20</v>
      </c>
      <c r="E59" s="47" t="s">
        <v>35</v>
      </c>
      <c r="F59" s="4"/>
    </row>
    <row r="60" spans="1:6" ht="12.75">
      <c r="A60" s="1" t="s">
        <v>63</v>
      </c>
      <c r="B60" s="28" t="s">
        <v>173</v>
      </c>
      <c r="C60" s="1"/>
      <c r="D60" s="6" t="s">
        <v>119</v>
      </c>
      <c r="E60" s="47" t="s">
        <v>36</v>
      </c>
      <c r="F60" s="4"/>
    </row>
    <row r="61" spans="2:6" ht="12.75">
      <c r="B61" s="10"/>
      <c r="C61" s="10"/>
      <c r="D61" s="11"/>
      <c r="E61" s="12"/>
      <c r="F61" s="4"/>
    </row>
    <row r="62" spans="1:6" ht="38.25">
      <c r="A62" s="1">
        <f>A53+1</f>
        <v>8</v>
      </c>
      <c r="B62" s="9" t="str">
        <f>$B$2</f>
        <v>Match the following concept terms below to the statements on the right.</v>
      </c>
      <c r="C62" s="1"/>
      <c r="D62" s="9" t="str">
        <f>$D$2</f>
        <v>Read these statements (or questions) and select the letter of the term on the left that best matches the description on the right.</v>
      </c>
      <c r="E62" s="3" t="str">
        <f>$E$2</f>
        <v>Answer Below</v>
      </c>
      <c r="F62" s="4"/>
    </row>
    <row r="63" spans="1:6" ht="12.75">
      <c r="A63" s="1" t="s">
        <v>36</v>
      </c>
      <c r="B63" s="28" t="s">
        <v>176</v>
      </c>
      <c r="C63" s="1"/>
      <c r="D63" s="6" t="s">
        <v>183</v>
      </c>
      <c r="E63" s="47" t="s">
        <v>40</v>
      </c>
      <c r="F63" s="4"/>
    </row>
    <row r="64" spans="1:6" ht="25.5">
      <c r="A64" s="1" t="s">
        <v>38</v>
      </c>
      <c r="B64" s="28" t="s">
        <v>177</v>
      </c>
      <c r="C64" s="1"/>
      <c r="D64" s="6" t="s">
        <v>184</v>
      </c>
      <c r="E64" s="47" t="s">
        <v>63</v>
      </c>
      <c r="F64" s="4"/>
    </row>
    <row r="65" spans="1:6" ht="25.5">
      <c r="A65" s="1" t="s">
        <v>39</v>
      </c>
      <c r="B65" s="28" t="s">
        <v>178</v>
      </c>
      <c r="C65" s="1"/>
      <c r="D65" s="6" t="s">
        <v>185</v>
      </c>
      <c r="E65" s="47" t="s">
        <v>35</v>
      </c>
      <c r="F65" s="4"/>
    </row>
    <row r="66" spans="1:6" ht="25.5">
      <c r="A66" s="1" t="s">
        <v>35</v>
      </c>
      <c r="B66" s="28" t="s">
        <v>179</v>
      </c>
      <c r="C66" s="1"/>
      <c r="D66" s="6" t="s">
        <v>191</v>
      </c>
      <c r="E66" s="47" t="s">
        <v>166</v>
      </c>
      <c r="F66" s="4"/>
    </row>
    <row r="67" spans="1:6" ht="25.5">
      <c r="A67" s="1" t="s">
        <v>37</v>
      </c>
      <c r="B67" s="28" t="s">
        <v>180</v>
      </c>
      <c r="C67" s="1"/>
      <c r="D67" s="6" t="s">
        <v>187</v>
      </c>
      <c r="E67" s="47" t="s">
        <v>38</v>
      </c>
      <c r="F67" s="4"/>
    </row>
    <row r="68" spans="1:6" ht="25.5">
      <c r="A68" s="1" t="s">
        <v>40</v>
      </c>
      <c r="B68" s="28" t="s">
        <v>181</v>
      </c>
      <c r="C68" s="1"/>
      <c r="D68" s="6" t="s">
        <v>188</v>
      </c>
      <c r="E68" s="47" t="s">
        <v>39</v>
      </c>
      <c r="F68" s="4"/>
    </row>
    <row r="69" spans="1:6" ht="25.5">
      <c r="A69" s="1" t="s">
        <v>63</v>
      </c>
      <c r="B69" s="28" t="s">
        <v>182</v>
      </c>
      <c r="C69" s="1"/>
      <c r="D69" s="6" t="s">
        <v>186</v>
      </c>
      <c r="E69" s="47" t="s">
        <v>36</v>
      </c>
      <c r="F69" s="4"/>
    </row>
    <row r="70" spans="1:6" ht="38.25">
      <c r="A70" s="1" t="s">
        <v>166</v>
      </c>
      <c r="B70" s="28" t="s">
        <v>190</v>
      </c>
      <c r="C70" s="1"/>
      <c r="D70" s="6" t="s">
        <v>189</v>
      </c>
      <c r="E70" s="47" t="s">
        <v>37</v>
      </c>
      <c r="F70" s="4"/>
    </row>
    <row r="71" spans="2:6" ht="12.75">
      <c r="B71" s="10"/>
      <c r="C71" s="10"/>
      <c r="D71" s="11"/>
      <c r="E71" s="12"/>
      <c r="F71" s="4"/>
    </row>
    <row r="72" spans="1:6" ht="25.5">
      <c r="A72" s="1">
        <f>A62+1</f>
        <v>9</v>
      </c>
      <c r="B72" s="9" t="s">
        <v>26</v>
      </c>
      <c r="C72" s="1"/>
      <c r="D72" s="9" t="s">
        <v>27</v>
      </c>
      <c r="E72" s="3" t="str">
        <f>$E$2</f>
        <v>Answer Below</v>
      </c>
      <c r="F72" s="4"/>
    </row>
    <row r="73" spans="1:6" ht="12.75">
      <c r="A73" s="1" t="s">
        <v>36</v>
      </c>
      <c r="B73" s="28" t="s">
        <v>23</v>
      </c>
      <c r="C73" s="1"/>
      <c r="D73" s="6" t="s">
        <v>96</v>
      </c>
      <c r="E73" s="47" t="s">
        <v>63</v>
      </c>
      <c r="F73" s="4"/>
    </row>
    <row r="74" spans="1:6" ht="25.5">
      <c r="A74" s="1" t="s">
        <v>38</v>
      </c>
      <c r="B74" s="28" t="s">
        <v>192</v>
      </c>
      <c r="C74" s="1"/>
      <c r="D74" s="6" t="s">
        <v>99</v>
      </c>
      <c r="E74" s="47" t="s">
        <v>40</v>
      </c>
      <c r="F74" s="4"/>
    </row>
    <row r="75" spans="1:6" ht="25.5">
      <c r="A75" s="1" t="s">
        <v>39</v>
      </c>
      <c r="B75" s="28" t="s">
        <v>24</v>
      </c>
      <c r="C75" s="1"/>
      <c r="D75" s="6" t="s">
        <v>98</v>
      </c>
      <c r="E75" s="47" t="s">
        <v>35</v>
      </c>
      <c r="F75" s="4"/>
    </row>
    <row r="76" spans="1:6" ht="12.75">
      <c r="A76" s="1" t="s">
        <v>35</v>
      </c>
      <c r="B76" s="28" t="s">
        <v>194</v>
      </c>
      <c r="C76" s="1"/>
      <c r="D76" s="6" t="s">
        <v>97</v>
      </c>
      <c r="E76" s="47" t="s">
        <v>38</v>
      </c>
      <c r="F76" s="4"/>
    </row>
    <row r="77" spans="1:6" ht="12.75">
      <c r="A77" s="1" t="s">
        <v>37</v>
      </c>
      <c r="B77" s="28" t="s">
        <v>195</v>
      </c>
      <c r="C77" s="1"/>
      <c r="D77" s="6" t="s">
        <v>100</v>
      </c>
      <c r="E77" s="47" t="s">
        <v>39</v>
      </c>
      <c r="F77" s="4"/>
    </row>
    <row r="78" spans="1:6" ht="12.75">
      <c r="A78" s="1" t="s">
        <v>40</v>
      </c>
      <c r="B78" s="28" t="s">
        <v>193</v>
      </c>
      <c r="C78" s="1"/>
      <c r="D78" s="6" t="s">
        <v>101</v>
      </c>
      <c r="E78" s="47" t="s">
        <v>36</v>
      </c>
      <c r="F78" s="4"/>
    </row>
    <row r="79" spans="1:6" ht="12.75">
      <c r="A79" s="1" t="s">
        <v>63</v>
      </c>
      <c r="B79" s="28" t="s">
        <v>25</v>
      </c>
      <c r="C79" s="1"/>
      <c r="D79" s="6" t="s">
        <v>95</v>
      </c>
      <c r="E79" s="47" t="s">
        <v>37</v>
      </c>
      <c r="F79" s="4"/>
    </row>
    <row r="80" spans="2:6" ht="12.75">
      <c r="B80" s="10"/>
      <c r="C80" s="10"/>
      <c r="D80" s="11"/>
      <c r="E80" s="12"/>
      <c r="F80" s="4"/>
    </row>
    <row r="81" spans="1:6" ht="38.25">
      <c r="A81" s="1">
        <f>A72+1</f>
        <v>10</v>
      </c>
      <c r="B81" s="9" t="str">
        <f>$B$2</f>
        <v>Match the following concept terms below to the statements on the right.</v>
      </c>
      <c r="C81" s="1"/>
      <c r="D81" s="9" t="s">
        <v>120</v>
      </c>
      <c r="E81" s="3" t="str">
        <f>$E$2</f>
        <v>Answer Below</v>
      </c>
      <c r="F81" s="4"/>
    </row>
    <row r="82" spans="1:6" ht="12.75">
      <c r="A82" s="1" t="s">
        <v>36</v>
      </c>
      <c r="B82" s="28" t="s">
        <v>202</v>
      </c>
      <c r="C82" s="1"/>
      <c r="D82" s="6" t="s">
        <v>31</v>
      </c>
      <c r="E82" s="47" t="s">
        <v>35</v>
      </c>
      <c r="F82" s="4"/>
    </row>
    <row r="83" spans="1:6" ht="14.25">
      <c r="A83" s="1" t="s">
        <v>38</v>
      </c>
      <c r="B83" s="28" t="s">
        <v>205</v>
      </c>
      <c r="C83" s="1"/>
      <c r="D83" s="6" t="s">
        <v>201</v>
      </c>
      <c r="E83" s="47" t="s">
        <v>36</v>
      </c>
      <c r="F83" s="4"/>
    </row>
    <row r="84" spans="1:6" ht="14.25">
      <c r="A84" s="1" t="s">
        <v>39</v>
      </c>
      <c r="B84" s="28" t="s">
        <v>199</v>
      </c>
      <c r="C84" s="1"/>
      <c r="D84" s="6" t="s">
        <v>200</v>
      </c>
      <c r="E84" s="47" t="s">
        <v>40</v>
      </c>
      <c r="F84" s="4"/>
    </row>
    <row r="85" spans="1:6" ht="14.25">
      <c r="A85" s="1" t="s">
        <v>35</v>
      </c>
      <c r="B85" s="28" t="s">
        <v>198</v>
      </c>
      <c r="C85" s="1"/>
      <c r="D85" s="6" t="s">
        <v>204</v>
      </c>
      <c r="E85" s="47" t="s">
        <v>38</v>
      </c>
      <c r="F85" s="4"/>
    </row>
    <row r="86" spans="1:6" ht="12.75">
      <c r="A86" s="1" t="s">
        <v>37</v>
      </c>
      <c r="B86" s="28" t="s">
        <v>196</v>
      </c>
      <c r="C86" s="1"/>
      <c r="D86" s="6" t="s">
        <v>30</v>
      </c>
      <c r="E86" s="47" t="s">
        <v>39</v>
      </c>
      <c r="F86" s="4"/>
    </row>
    <row r="87" spans="1:6" ht="12.75">
      <c r="A87" s="1" t="s">
        <v>40</v>
      </c>
      <c r="B87" s="28" t="s">
        <v>197</v>
      </c>
      <c r="C87" s="1"/>
      <c r="D87" s="6" t="s">
        <v>29</v>
      </c>
      <c r="E87" s="47" t="s">
        <v>37</v>
      </c>
      <c r="F87" s="4"/>
    </row>
    <row r="88" spans="2:6" ht="12.75">
      <c r="B88" s="10"/>
      <c r="C88" s="10"/>
      <c r="D88" s="11"/>
      <c r="E88" s="12"/>
      <c r="F88" s="4"/>
    </row>
    <row r="89" spans="1:6" ht="38.25">
      <c r="A89" s="1">
        <f>A81+1</f>
        <v>11</v>
      </c>
      <c r="B89" s="9" t="str">
        <f>$B$2</f>
        <v>Match the following concept terms below to the statements on the right.</v>
      </c>
      <c r="C89" s="1"/>
      <c r="D89" s="9" t="s">
        <v>28</v>
      </c>
      <c r="E89" s="3" t="str">
        <f>$E$2</f>
        <v>Answer Below</v>
      </c>
      <c r="F89" s="4"/>
    </row>
    <row r="90" spans="1:6" ht="12.75">
      <c r="A90" s="1" t="s">
        <v>36</v>
      </c>
      <c r="B90" s="28" t="s">
        <v>207</v>
      </c>
      <c r="C90" s="1"/>
      <c r="D90" s="6" t="s">
        <v>208</v>
      </c>
      <c r="E90" s="47" t="s">
        <v>35</v>
      </c>
      <c r="F90" s="4"/>
    </row>
    <row r="91" spans="1:6" ht="12.75">
      <c r="A91" s="1" t="s">
        <v>38</v>
      </c>
      <c r="B91" s="28" t="s">
        <v>213</v>
      </c>
      <c r="C91" s="1"/>
      <c r="D91" s="6" t="s">
        <v>64</v>
      </c>
      <c r="E91" s="47" t="s">
        <v>37</v>
      </c>
      <c r="F91" s="4"/>
    </row>
    <row r="92" spans="1:6" ht="12.75">
      <c r="A92" s="1" t="s">
        <v>39</v>
      </c>
      <c r="B92" s="28" t="s">
        <v>211</v>
      </c>
      <c r="C92" s="1"/>
      <c r="D92" s="6" t="s">
        <v>206</v>
      </c>
      <c r="E92" s="47" t="s">
        <v>36</v>
      </c>
      <c r="F92" s="4"/>
    </row>
    <row r="93" spans="1:6" ht="12.75">
      <c r="A93" s="1" t="s">
        <v>35</v>
      </c>
      <c r="B93" s="28" t="s">
        <v>209</v>
      </c>
      <c r="C93" s="1"/>
      <c r="D93" s="6" t="s">
        <v>210</v>
      </c>
      <c r="E93" s="47" t="s">
        <v>39</v>
      </c>
      <c r="F93" s="4"/>
    </row>
    <row r="94" spans="1:6" ht="12.75">
      <c r="A94" s="1" t="s">
        <v>37</v>
      </c>
      <c r="B94" s="28" t="s">
        <v>203</v>
      </c>
      <c r="C94" s="1"/>
      <c r="D94" s="6" t="s">
        <v>212</v>
      </c>
      <c r="E94" s="47" t="s">
        <v>38</v>
      </c>
      <c r="F94" s="4"/>
    </row>
    <row r="95" spans="2:6" ht="12.75">
      <c r="B95" s="10"/>
      <c r="C95" s="10"/>
      <c r="D95" s="11"/>
      <c r="E95" s="12"/>
      <c r="F95" s="4"/>
    </row>
    <row r="96" spans="1:6" ht="38.25">
      <c r="A96" s="1">
        <f>A89+1</f>
        <v>12</v>
      </c>
      <c r="B96" s="9" t="str">
        <f>$B$2</f>
        <v>Match the following concept terms below to the statements on the right.</v>
      </c>
      <c r="C96" s="1"/>
      <c r="D96" s="9" t="str">
        <f>$D$2</f>
        <v>Read these statements (or questions) and select the letter of the term on the left that best matches the description on the right.</v>
      </c>
      <c r="E96" s="3" t="str">
        <f>$E$2</f>
        <v>Answer Below</v>
      </c>
      <c r="F96" s="4"/>
    </row>
    <row r="97" spans="1:6" ht="12.75">
      <c r="A97" s="1" t="s">
        <v>36</v>
      </c>
      <c r="B97" s="28" t="s">
        <v>65</v>
      </c>
      <c r="C97" s="1"/>
      <c r="D97" s="6" t="s">
        <v>215</v>
      </c>
      <c r="E97" s="47" t="s">
        <v>39</v>
      </c>
      <c r="F97" s="4"/>
    </row>
    <row r="98" spans="1:6" ht="12.75">
      <c r="A98" s="1" t="s">
        <v>38</v>
      </c>
      <c r="B98" s="28" t="s">
        <v>66</v>
      </c>
      <c r="C98" s="1"/>
      <c r="D98" s="6" t="s">
        <v>214</v>
      </c>
      <c r="E98" s="47" t="s">
        <v>37</v>
      </c>
      <c r="F98" s="4"/>
    </row>
    <row r="99" spans="1:6" ht="12.75">
      <c r="A99" s="1" t="s">
        <v>39</v>
      </c>
      <c r="B99" s="28" t="s">
        <v>67</v>
      </c>
      <c r="C99" s="1"/>
      <c r="D99" s="6" t="s">
        <v>216</v>
      </c>
      <c r="E99" s="47" t="s">
        <v>36</v>
      </c>
      <c r="F99" s="4"/>
    </row>
    <row r="100" spans="1:6" ht="12.75">
      <c r="A100" s="1" t="s">
        <v>35</v>
      </c>
      <c r="B100" s="28" t="s">
        <v>68</v>
      </c>
      <c r="C100" s="1"/>
      <c r="D100" s="6" t="s">
        <v>217</v>
      </c>
      <c r="E100" s="47" t="s">
        <v>38</v>
      </c>
      <c r="F100" s="4"/>
    </row>
    <row r="101" spans="1:6" ht="12.75">
      <c r="A101" s="1" t="s">
        <v>37</v>
      </c>
      <c r="B101" s="28" t="s">
        <v>69</v>
      </c>
      <c r="C101" s="1"/>
      <c r="D101" s="6" t="s">
        <v>218</v>
      </c>
      <c r="E101" s="47" t="s">
        <v>35</v>
      </c>
      <c r="F101" s="4"/>
    </row>
    <row r="102" spans="2:6" ht="12.75">
      <c r="B102" s="10"/>
      <c r="C102" s="10"/>
      <c r="D102" s="11"/>
      <c r="E102" s="12"/>
      <c r="F102" s="4"/>
    </row>
    <row r="103" spans="1:6" ht="38.25">
      <c r="A103" s="1">
        <f>A96+1</f>
        <v>13</v>
      </c>
      <c r="B103" s="9" t="str">
        <f>$B$2</f>
        <v>Match the following concept terms below to the statements on the right.</v>
      </c>
      <c r="C103" s="1"/>
      <c r="D103" s="9" t="str">
        <f>$D$2</f>
        <v>Read these statements (or questions) and select the letter of the term on the left that best matches the description on the right.</v>
      </c>
      <c r="E103" s="3" t="str">
        <f>$E$2</f>
        <v>Answer Below</v>
      </c>
      <c r="F103" s="4"/>
    </row>
    <row r="104" spans="1:6" ht="12.75">
      <c r="A104" s="1" t="s">
        <v>36</v>
      </c>
      <c r="B104" s="28" t="s">
        <v>220</v>
      </c>
      <c r="C104" s="1"/>
      <c r="D104" s="6" t="s">
        <v>73</v>
      </c>
      <c r="E104" s="47" t="s">
        <v>37</v>
      </c>
      <c r="F104" s="4"/>
    </row>
    <row r="105" spans="1:6" ht="12.75">
      <c r="A105" s="1" t="s">
        <v>38</v>
      </c>
      <c r="B105" s="28" t="s">
        <v>70</v>
      </c>
      <c r="C105" s="1"/>
      <c r="D105" s="6" t="s">
        <v>123</v>
      </c>
      <c r="E105" s="47" t="s">
        <v>39</v>
      </c>
      <c r="F105" s="4"/>
    </row>
    <row r="106" spans="1:6" ht="25.5">
      <c r="A106" s="1" t="s">
        <v>39</v>
      </c>
      <c r="B106" s="28" t="s">
        <v>221</v>
      </c>
      <c r="C106" s="1"/>
      <c r="D106" s="6" t="s">
        <v>219</v>
      </c>
      <c r="E106" s="47" t="s">
        <v>38</v>
      </c>
      <c r="F106" s="4"/>
    </row>
    <row r="107" spans="1:6" ht="12.75">
      <c r="A107" s="1" t="s">
        <v>35</v>
      </c>
      <c r="B107" s="28" t="s">
        <v>71</v>
      </c>
      <c r="C107" s="1"/>
      <c r="D107" s="6" t="s">
        <v>121</v>
      </c>
      <c r="E107" s="47" t="s">
        <v>36</v>
      </c>
      <c r="F107" s="4"/>
    </row>
    <row r="108" spans="1:6" ht="25.5">
      <c r="A108" s="1" t="s">
        <v>37</v>
      </c>
      <c r="B108" s="28" t="s">
        <v>72</v>
      </c>
      <c r="C108" s="1"/>
      <c r="D108" s="6" t="s">
        <v>122</v>
      </c>
      <c r="E108" s="47" t="s">
        <v>35</v>
      </c>
      <c r="F108" s="4"/>
    </row>
    <row r="109" spans="2:6" ht="12.75">
      <c r="B109" s="10"/>
      <c r="C109" s="10"/>
      <c r="D109" s="11"/>
      <c r="E109" s="12"/>
      <c r="F109" s="4"/>
    </row>
    <row r="110" spans="1:6" ht="38.25">
      <c r="A110" s="1">
        <f>A103+1</f>
        <v>14</v>
      </c>
      <c r="B110" s="9" t="str">
        <f>$B$2</f>
        <v>Match the following concept terms below to the statements on the right.</v>
      </c>
      <c r="C110" s="1"/>
      <c r="D110" s="9" t="str">
        <f>$D$2</f>
        <v>Read these statements (or questions) and select the letter of the term on the left that best matches the description on the right.</v>
      </c>
      <c r="E110" s="3" t="str">
        <f>$E$2</f>
        <v>Answer Below</v>
      </c>
      <c r="F110" s="4"/>
    </row>
    <row r="111" spans="1:6" ht="12.75">
      <c r="A111" s="1" t="s">
        <v>36</v>
      </c>
      <c r="B111" s="28" t="s">
        <v>74</v>
      </c>
      <c r="C111" s="1"/>
      <c r="D111" s="6" t="s">
        <v>224</v>
      </c>
      <c r="E111" s="47" t="s">
        <v>35</v>
      </c>
      <c r="F111" s="4"/>
    </row>
    <row r="112" spans="1:6" ht="25.5">
      <c r="A112" s="1" t="s">
        <v>38</v>
      </c>
      <c r="B112" s="28" t="s">
        <v>69</v>
      </c>
      <c r="C112" s="1"/>
      <c r="D112" s="6" t="s">
        <v>124</v>
      </c>
      <c r="E112" s="47" t="s">
        <v>37</v>
      </c>
      <c r="F112" s="4"/>
    </row>
    <row r="113" spans="1:6" ht="12.75">
      <c r="A113" s="1" t="s">
        <v>39</v>
      </c>
      <c r="B113" s="28" t="s">
        <v>75</v>
      </c>
      <c r="C113" s="1"/>
      <c r="D113" s="6" t="s">
        <v>77</v>
      </c>
      <c r="E113" s="47" t="s">
        <v>36</v>
      </c>
      <c r="F113" s="4"/>
    </row>
    <row r="114" spans="1:6" ht="25.5">
      <c r="A114" s="1" t="s">
        <v>35</v>
      </c>
      <c r="B114" s="28" t="s">
        <v>176</v>
      </c>
      <c r="C114" s="1"/>
      <c r="D114" s="6" t="s">
        <v>222</v>
      </c>
      <c r="E114" s="47" t="s">
        <v>39</v>
      </c>
      <c r="F114" s="4"/>
    </row>
    <row r="115" spans="1:6" ht="25.5">
      <c r="A115" s="1" t="s">
        <v>37</v>
      </c>
      <c r="B115" s="28" t="s">
        <v>76</v>
      </c>
      <c r="C115" s="1"/>
      <c r="D115" s="6" t="s">
        <v>223</v>
      </c>
      <c r="E115" s="47" t="s">
        <v>38</v>
      </c>
      <c r="F115" s="4"/>
    </row>
    <row r="116" spans="2:6" ht="12.75">
      <c r="B116" s="10"/>
      <c r="C116" s="10"/>
      <c r="D116" s="11"/>
      <c r="E116" s="12"/>
      <c r="F116" s="4"/>
    </row>
    <row r="117" spans="1:6" ht="38.25">
      <c r="A117" s="1">
        <f>A110+1</f>
        <v>15</v>
      </c>
      <c r="B117" s="9" t="str">
        <f>$B$2</f>
        <v>Match the following concept terms below to the statements on the right.</v>
      </c>
      <c r="C117" s="1"/>
      <c r="D117" s="9" t="str">
        <f>$D$2</f>
        <v>Read these statements (or questions) and select the letter of the term on the left that best matches the description on the right.</v>
      </c>
      <c r="E117" s="3" t="str">
        <f>$E$2</f>
        <v>Answer Below</v>
      </c>
      <c r="F117" s="4"/>
    </row>
    <row r="118" spans="1:6" ht="12.75">
      <c r="A118" s="1" t="s">
        <v>36</v>
      </c>
      <c r="B118" s="28" t="s">
        <v>229</v>
      </c>
      <c r="C118" s="1"/>
      <c r="D118" s="6" t="s">
        <v>225</v>
      </c>
      <c r="E118" s="47" t="s">
        <v>39</v>
      </c>
      <c r="F118" s="4"/>
    </row>
    <row r="119" spans="1:6" ht="25.5">
      <c r="A119" s="1" t="s">
        <v>38</v>
      </c>
      <c r="B119" s="28" t="s">
        <v>228</v>
      </c>
      <c r="C119" s="1"/>
      <c r="D119" s="6" t="s">
        <v>261</v>
      </c>
      <c r="E119" s="47" t="s">
        <v>35</v>
      </c>
      <c r="F119" s="4"/>
    </row>
    <row r="120" spans="1:6" ht="25.5">
      <c r="A120" s="1" t="s">
        <v>39</v>
      </c>
      <c r="B120" s="28" t="s">
        <v>78</v>
      </c>
      <c r="C120" s="1"/>
      <c r="D120" s="6" t="s">
        <v>227</v>
      </c>
      <c r="E120" s="47" t="s">
        <v>36</v>
      </c>
      <c r="F120" s="4"/>
    </row>
    <row r="121" spans="1:6" ht="25.5">
      <c r="A121" s="1" t="s">
        <v>35</v>
      </c>
      <c r="B121" s="28" t="s">
        <v>260</v>
      </c>
      <c r="C121" s="1"/>
      <c r="D121" s="6" t="s">
        <v>231</v>
      </c>
      <c r="E121" s="47" t="s">
        <v>37</v>
      </c>
      <c r="F121" s="4"/>
    </row>
    <row r="122" spans="1:6" ht="12.75">
      <c r="A122" s="1" t="s">
        <v>37</v>
      </c>
      <c r="B122" s="28" t="s">
        <v>230</v>
      </c>
      <c r="C122" s="1"/>
      <c r="D122" s="6" t="s">
        <v>226</v>
      </c>
      <c r="E122" s="47" t="s">
        <v>38</v>
      </c>
      <c r="F122" s="4"/>
    </row>
    <row r="123" spans="2:6" ht="12.75">
      <c r="B123" s="10"/>
      <c r="C123" s="10"/>
      <c r="D123" s="11"/>
      <c r="E123" s="12"/>
      <c r="F123" s="4"/>
    </row>
    <row r="124" spans="1:6" ht="38.25">
      <c r="A124" s="1">
        <f>A117+1</f>
        <v>16</v>
      </c>
      <c r="B124" s="9" t="str">
        <f>$B$2</f>
        <v>Match the following concept terms below to the statements on the right.</v>
      </c>
      <c r="C124" s="1"/>
      <c r="D124" s="9" t="str">
        <f>$D$2</f>
        <v>Read these statements (or questions) and select the letter of the term on the left that best matches the description on the right.</v>
      </c>
      <c r="E124" s="3" t="str">
        <f>$E$2</f>
        <v>Answer Below</v>
      </c>
      <c r="F124" s="4"/>
    </row>
    <row r="125" spans="1:6" ht="25.5">
      <c r="A125" s="1" t="s">
        <v>36</v>
      </c>
      <c r="B125" s="28" t="s">
        <v>32</v>
      </c>
      <c r="C125" s="1"/>
      <c r="D125" s="6" t="s">
        <v>81</v>
      </c>
      <c r="E125" s="47" t="s">
        <v>35</v>
      </c>
      <c r="F125" s="4"/>
    </row>
    <row r="126" spans="1:6" ht="25.5">
      <c r="A126" s="1" t="s">
        <v>38</v>
      </c>
      <c r="B126" s="28" t="s">
        <v>233</v>
      </c>
      <c r="C126" s="1"/>
      <c r="D126" s="6" t="s">
        <v>238</v>
      </c>
      <c r="E126" s="47" t="s">
        <v>37</v>
      </c>
      <c r="F126" s="4"/>
    </row>
    <row r="127" spans="1:6" ht="25.5">
      <c r="A127" s="1" t="s">
        <v>39</v>
      </c>
      <c r="B127" s="28" t="s">
        <v>235</v>
      </c>
      <c r="C127" s="1"/>
      <c r="D127" s="6" t="s">
        <v>232</v>
      </c>
      <c r="E127" s="47" t="s">
        <v>36</v>
      </c>
      <c r="F127" s="4"/>
    </row>
    <row r="128" spans="1:6" ht="12.75">
      <c r="A128" s="1" t="s">
        <v>35</v>
      </c>
      <c r="B128" s="28" t="s">
        <v>80</v>
      </c>
      <c r="C128" s="1"/>
      <c r="D128" s="6" t="s">
        <v>234</v>
      </c>
      <c r="E128" s="47" t="s">
        <v>38</v>
      </c>
      <c r="F128" s="4"/>
    </row>
    <row r="129" spans="1:6" ht="25.5">
      <c r="A129" s="1" t="s">
        <v>37</v>
      </c>
      <c r="B129" s="28" t="s">
        <v>237</v>
      </c>
      <c r="C129" s="1"/>
      <c r="D129" s="6" t="s">
        <v>236</v>
      </c>
      <c r="E129" s="47" t="s">
        <v>39</v>
      </c>
      <c r="F129" s="4"/>
    </row>
    <row r="130" ht="12.75">
      <c r="F130" s="4"/>
    </row>
    <row r="131" spans="1:6" ht="25.5">
      <c r="A131" s="1">
        <f>A124+1</f>
        <v>17</v>
      </c>
      <c r="B131" s="75" t="s">
        <v>125</v>
      </c>
      <c r="C131" s="1"/>
      <c r="D131" s="29" t="s">
        <v>239</v>
      </c>
      <c r="E131" s="3" t="str">
        <f>$E$2</f>
        <v>Answer Below</v>
      </c>
      <c r="F131" s="4"/>
    </row>
    <row r="132" spans="1:6" ht="25.5">
      <c r="A132" s="87"/>
      <c r="B132" s="76"/>
      <c r="C132" s="1" t="s">
        <v>36</v>
      </c>
      <c r="D132" s="6" t="s">
        <v>126</v>
      </c>
      <c r="E132" s="47"/>
      <c r="F132" s="4"/>
    </row>
    <row r="133" spans="1:6" ht="25.5">
      <c r="A133" s="88"/>
      <c r="B133" s="76"/>
      <c r="C133" s="1" t="s">
        <v>38</v>
      </c>
      <c r="D133" s="6" t="s">
        <v>282</v>
      </c>
      <c r="E133" s="47"/>
      <c r="F133" s="4"/>
    </row>
    <row r="134" spans="1:6" ht="25.5">
      <c r="A134" s="88"/>
      <c r="B134" s="76"/>
      <c r="C134" s="1" t="s">
        <v>39</v>
      </c>
      <c r="D134" s="6" t="s">
        <v>128</v>
      </c>
      <c r="E134" s="47"/>
      <c r="F134" s="4"/>
    </row>
    <row r="135" spans="1:6" ht="25.5">
      <c r="A135" s="88"/>
      <c r="B135" s="76"/>
      <c r="C135" s="1" t="s">
        <v>35</v>
      </c>
      <c r="D135" s="6" t="s">
        <v>127</v>
      </c>
      <c r="E135" s="47" t="s">
        <v>253</v>
      </c>
      <c r="F135" s="4"/>
    </row>
    <row r="136" spans="1:6" ht="12.75">
      <c r="A136" s="88"/>
      <c r="B136" s="77"/>
      <c r="C136" s="1" t="s">
        <v>37</v>
      </c>
      <c r="D136" s="6" t="s">
        <v>240</v>
      </c>
      <c r="E136" s="47"/>
      <c r="F136" s="4"/>
    </row>
    <row r="137" spans="2:6" ht="12.75">
      <c r="B137" s="10"/>
      <c r="C137" s="10"/>
      <c r="D137" s="11"/>
      <c r="E137" s="12"/>
      <c r="F137" s="4"/>
    </row>
    <row r="138" spans="1:6" ht="25.5">
      <c r="A138" s="1">
        <f>A131+1</f>
        <v>18</v>
      </c>
      <c r="B138" s="75" t="s">
        <v>129</v>
      </c>
      <c r="C138" s="1"/>
      <c r="D138" s="29" t="str">
        <f>D131</f>
        <v>Choose all answers that are correct.</v>
      </c>
      <c r="E138" s="3" t="str">
        <f>$E$2</f>
        <v>Answer Below</v>
      </c>
      <c r="F138" s="4"/>
    </row>
    <row r="139" spans="1:6" ht="25.5">
      <c r="A139" s="78"/>
      <c r="B139" s="76"/>
      <c r="C139" s="1" t="s">
        <v>36</v>
      </c>
      <c r="D139" s="6" t="s">
        <v>130</v>
      </c>
      <c r="E139" s="47" t="s">
        <v>253</v>
      </c>
      <c r="F139" s="4"/>
    </row>
    <row r="140" spans="1:6" ht="25.5">
      <c r="A140" s="79"/>
      <c r="B140" s="76"/>
      <c r="C140" s="1" t="s">
        <v>38</v>
      </c>
      <c r="D140" s="6" t="s">
        <v>282</v>
      </c>
      <c r="E140" s="48"/>
      <c r="F140" s="4"/>
    </row>
    <row r="141" spans="1:6" ht="25.5">
      <c r="A141" s="79"/>
      <c r="B141" s="76"/>
      <c r="C141" s="1" t="s">
        <v>39</v>
      </c>
      <c r="D141" s="6" t="s">
        <v>241</v>
      </c>
      <c r="E141" s="48" t="s">
        <v>253</v>
      </c>
      <c r="F141" s="4"/>
    </row>
    <row r="142" spans="1:6" ht="25.5">
      <c r="A142" s="79"/>
      <c r="B142" s="76"/>
      <c r="C142" s="1" t="s">
        <v>35</v>
      </c>
      <c r="D142" s="6" t="s">
        <v>131</v>
      </c>
      <c r="E142" s="48"/>
      <c r="F142" s="4"/>
    </row>
    <row r="143" spans="1:6" ht="12.75">
      <c r="A143" s="79"/>
      <c r="B143" s="77"/>
      <c r="C143" s="1" t="s">
        <v>37</v>
      </c>
      <c r="D143" s="6" t="s">
        <v>242</v>
      </c>
      <c r="E143" s="48"/>
      <c r="F143" s="4"/>
    </row>
    <row r="144" spans="2:6" ht="12.75">
      <c r="B144" s="10"/>
      <c r="C144" s="10"/>
      <c r="D144" s="11"/>
      <c r="E144" s="12"/>
      <c r="F144" s="4"/>
    </row>
    <row r="145" spans="1:6" ht="38.25">
      <c r="A145" s="1">
        <f>A138+1</f>
        <v>19</v>
      </c>
      <c r="B145" s="9" t="s">
        <v>5</v>
      </c>
      <c r="C145" s="1"/>
      <c r="D145" s="9" t="str">
        <f>$D$2</f>
        <v>Read these statements (or questions) and select the letter of the term on the left that best matches the description on the right.</v>
      </c>
      <c r="E145" s="3" t="str">
        <f>$E$2</f>
        <v>Answer Below</v>
      </c>
      <c r="F145" s="4"/>
    </row>
    <row r="146" spans="1:6" ht="25.5">
      <c r="A146" s="1" t="s">
        <v>36</v>
      </c>
      <c r="B146" s="28" t="s">
        <v>3</v>
      </c>
      <c r="C146" s="1"/>
      <c r="D146" s="6" t="s">
        <v>243</v>
      </c>
      <c r="E146" s="47" t="s">
        <v>38</v>
      </c>
      <c r="F146" s="4"/>
    </row>
    <row r="147" spans="1:6" ht="12.75">
      <c r="A147" s="1" t="s">
        <v>38</v>
      </c>
      <c r="B147" s="28" t="s">
        <v>2</v>
      </c>
      <c r="C147" s="1"/>
      <c r="D147" s="6" t="s">
        <v>244</v>
      </c>
      <c r="E147" s="47" t="s">
        <v>35</v>
      </c>
      <c r="F147" s="4"/>
    </row>
    <row r="148" spans="1:6" ht="12.75">
      <c r="A148" s="1" t="s">
        <v>39</v>
      </c>
      <c r="B148" s="28" t="s">
        <v>1</v>
      </c>
      <c r="C148" s="1"/>
      <c r="D148" s="6" t="s">
        <v>245</v>
      </c>
      <c r="E148" s="47" t="s">
        <v>37</v>
      </c>
      <c r="F148" s="4"/>
    </row>
    <row r="149" spans="1:6" ht="25.5">
      <c r="A149" s="1" t="s">
        <v>35</v>
      </c>
      <c r="B149" s="28" t="s">
        <v>0</v>
      </c>
      <c r="C149" s="1"/>
      <c r="D149" s="6" t="s">
        <v>246</v>
      </c>
      <c r="E149" s="47" t="s">
        <v>36</v>
      </c>
      <c r="F149" s="4"/>
    </row>
    <row r="150" spans="1:6" ht="12.75">
      <c r="A150" s="1" t="s">
        <v>37</v>
      </c>
      <c r="B150" s="28" t="s">
        <v>4</v>
      </c>
      <c r="C150" s="1"/>
      <c r="D150" s="6" t="s">
        <v>247</v>
      </c>
      <c r="E150" s="47" t="s">
        <v>39</v>
      </c>
      <c r="F150" s="4"/>
    </row>
    <row r="151" spans="2:6" ht="12.75">
      <c r="B151" s="10"/>
      <c r="C151" s="10"/>
      <c r="D151" s="11"/>
      <c r="E151" s="12"/>
      <c r="F151" s="4"/>
    </row>
    <row r="152" spans="1:6" ht="38.25">
      <c r="A152" s="1">
        <f>A145+1</f>
        <v>20</v>
      </c>
      <c r="B152" s="75" t="s">
        <v>8</v>
      </c>
      <c r="C152" s="1"/>
      <c r="D152" s="2" t="s">
        <v>248</v>
      </c>
      <c r="E152" s="3" t="str">
        <f>$E$2</f>
        <v>Answer Below</v>
      </c>
      <c r="F152" s="4"/>
    </row>
    <row r="153" spans="1:6" ht="12.75">
      <c r="A153" s="82"/>
      <c r="B153" s="85"/>
      <c r="C153" s="1" t="s">
        <v>36</v>
      </c>
      <c r="D153" s="6" t="s">
        <v>9</v>
      </c>
      <c r="E153" s="47"/>
      <c r="F153" s="4"/>
    </row>
    <row r="154" spans="1:6" ht="12.75">
      <c r="A154" s="83"/>
      <c r="B154" s="85"/>
      <c r="C154" s="1" t="s">
        <v>38</v>
      </c>
      <c r="D154" s="6" t="s">
        <v>10</v>
      </c>
      <c r="E154" s="47"/>
      <c r="F154" s="4"/>
    </row>
    <row r="155" spans="1:6" ht="25.5">
      <c r="A155" s="83"/>
      <c r="B155" s="85"/>
      <c r="C155" s="1" t="s">
        <v>39</v>
      </c>
      <c r="D155" s="6" t="s">
        <v>132</v>
      </c>
      <c r="E155" s="47"/>
      <c r="F155" s="4"/>
    </row>
    <row r="156" spans="1:6" ht="12.75">
      <c r="A156" s="83"/>
      <c r="B156" s="85"/>
      <c r="C156" s="1" t="s">
        <v>35</v>
      </c>
      <c r="D156" s="6" t="s">
        <v>6</v>
      </c>
      <c r="E156" s="47" t="s">
        <v>253</v>
      </c>
      <c r="F156" s="4"/>
    </row>
    <row r="157" spans="1:6" ht="12.75">
      <c r="A157" s="84"/>
      <c r="B157" s="86"/>
      <c r="C157" s="1" t="s">
        <v>37</v>
      </c>
      <c r="D157" s="6" t="s">
        <v>7</v>
      </c>
      <c r="E157" s="47"/>
      <c r="F157" s="4"/>
    </row>
    <row r="158" ht="12.75">
      <c r="F158" s="4"/>
    </row>
    <row r="159" spans="1:6" ht="25.5">
      <c r="A159" s="1">
        <f>A152+1</f>
        <v>21</v>
      </c>
      <c r="B159" s="75" t="s">
        <v>249</v>
      </c>
      <c r="C159" s="1"/>
      <c r="D159" s="2" t="s">
        <v>250</v>
      </c>
      <c r="E159" s="3" t="str">
        <f>$E$2</f>
        <v>Answer Below</v>
      </c>
      <c r="F159" s="4"/>
    </row>
    <row r="160" spans="1:6" ht="12.75">
      <c r="A160" s="82"/>
      <c r="B160" s="80"/>
      <c r="C160" s="1"/>
      <c r="D160" s="58" t="s">
        <v>251</v>
      </c>
      <c r="E160" s="47"/>
      <c r="F160" s="4"/>
    </row>
    <row r="161" spans="1:6" ht="12.75">
      <c r="A161" s="83"/>
      <c r="B161" s="80"/>
      <c r="C161" s="1"/>
      <c r="D161" s="57" t="s">
        <v>252</v>
      </c>
      <c r="E161" s="47" t="s">
        <v>253</v>
      </c>
      <c r="F161" s="4"/>
    </row>
    <row r="162" spans="1:6" ht="12.75">
      <c r="A162" s="83"/>
      <c r="B162" s="80"/>
      <c r="C162" s="59"/>
      <c r="D162" s="60"/>
      <c r="E162" s="61"/>
      <c r="F162" s="4"/>
    </row>
    <row r="163" spans="1:6" ht="12.75">
      <c r="A163" s="83"/>
      <c r="B163" s="80"/>
      <c r="C163" s="62"/>
      <c r="D163" s="11"/>
      <c r="E163" s="63"/>
      <c r="F163" s="4"/>
    </row>
    <row r="164" spans="1:6" ht="12.75">
      <c r="A164" s="84"/>
      <c r="B164" s="81"/>
      <c r="C164" s="64"/>
      <c r="D164" s="65"/>
      <c r="E164" s="66"/>
      <c r="F164" s="4"/>
    </row>
    <row r="165" ht="12.75">
      <c r="F165" s="4"/>
    </row>
    <row r="166" spans="1:6" ht="38.25">
      <c r="A166" s="1">
        <f>A159+1</f>
        <v>22</v>
      </c>
      <c r="B166" s="56" t="s">
        <v>254</v>
      </c>
      <c r="C166" s="1"/>
      <c r="D166" s="2" t="s">
        <v>248</v>
      </c>
      <c r="E166" s="3" t="str">
        <f>$E$2</f>
        <v>Answer Below</v>
      </c>
      <c r="F166" s="4"/>
    </row>
    <row r="167" spans="1:6" ht="12.75">
      <c r="A167" s="1" t="s">
        <v>36</v>
      </c>
      <c r="B167" s="68" t="s">
        <v>54</v>
      </c>
      <c r="C167" s="1" t="s">
        <v>36</v>
      </c>
      <c r="D167" s="6" t="s">
        <v>284</v>
      </c>
      <c r="E167" s="47" t="s">
        <v>37</v>
      </c>
      <c r="F167" s="4"/>
    </row>
    <row r="168" spans="1:6" ht="12.75">
      <c r="A168" s="1" t="s">
        <v>38</v>
      </c>
      <c r="B168" s="68" t="s">
        <v>283</v>
      </c>
      <c r="C168" s="1" t="s">
        <v>38</v>
      </c>
      <c r="D168" s="6" t="s">
        <v>285</v>
      </c>
      <c r="E168" s="47" t="s">
        <v>35</v>
      </c>
      <c r="F168" s="4"/>
    </row>
    <row r="169" spans="1:6" ht="12.75">
      <c r="A169" s="1" t="s">
        <v>39</v>
      </c>
      <c r="B169" s="68" t="s">
        <v>256</v>
      </c>
      <c r="C169" s="1" t="s">
        <v>39</v>
      </c>
      <c r="D169" s="8" t="s">
        <v>286</v>
      </c>
      <c r="E169" s="47" t="s">
        <v>36</v>
      </c>
      <c r="F169" s="4"/>
    </row>
    <row r="170" spans="1:6" ht="12.75">
      <c r="A170" s="1" t="s">
        <v>35</v>
      </c>
      <c r="B170" s="68" t="s">
        <v>255</v>
      </c>
      <c r="C170" s="1" t="s">
        <v>35</v>
      </c>
      <c r="D170" s="6" t="s">
        <v>287</v>
      </c>
      <c r="E170" s="47" t="s">
        <v>38</v>
      </c>
      <c r="F170" s="4"/>
    </row>
    <row r="171" spans="1:6" ht="12.75">
      <c r="A171" s="1" t="s">
        <v>37</v>
      </c>
      <c r="B171" s="68" t="s">
        <v>137</v>
      </c>
      <c r="C171" s="1" t="s">
        <v>37</v>
      </c>
      <c r="D171" s="6" t="s">
        <v>257</v>
      </c>
      <c r="E171" s="47" t="s">
        <v>39</v>
      </c>
      <c r="F171" s="4"/>
    </row>
    <row r="172" ht="12.75">
      <c r="F172" s="4"/>
    </row>
    <row r="173" ht="12.75">
      <c r="F173" s="4"/>
    </row>
    <row r="174" ht="12.75">
      <c r="F174" s="4"/>
    </row>
    <row r="175" ht="12.75">
      <c r="F175" s="4"/>
    </row>
    <row r="176" ht="12.75">
      <c r="F176" s="4"/>
    </row>
    <row r="177" spans="1:5" ht="12.75">
      <c r="A177"/>
      <c r="B177"/>
      <c r="C177"/>
      <c r="D177"/>
      <c r="E177"/>
    </row>
    <row r="178" spans="1:5" ht="12.75">
      <c r="A178"/>
      <c r="B178"/>
      <c r="C178"/>
      <c r="D178"/>
      <c r="E178"/>
    </row>
    <row r="179" spans="1:5" ht="12.75">
      <c r="A179"/>
      <c r="B179"/>
      <c r="C179"/>
      <c r="D179"/>
      <c r="E179"/>
    </row>
    <row r="180" spans="1:5" ht="12.75">
      <c r="A180"/>
      <c r="B180"/>
      <c r="C180"/>
      <c r="D180"/>
      <c r="E180"/>
    </row>
    <row r="181" spans="1:5" ht="12.75">
      <c r="A181"/>
      <c r="B181"/>
      <c r="C181"/>
      <c r="D181"/>
      <c r="E181"/>
    </row>
    <row r="182" spans="1:5" ht="12.75">
      <c r="A182"/>
      <c r="B182"/>
      <c r="C182"/>
      <c r="D182"/>
      <c r="E182"/>
    </row>
    <row r="183" spans="1:5" ht="12.75">
      <c r="A183"/>
      <c r="B183"/>
      <c r="C183"/>
      <c r="D183"/>
      <c r="E183"/>
    </row>
    <row r="184" spans="1:5" ht="12.75">
      <c r="A184"/>
      <c r="B184"/>
      <c r="C184"/>
      <c r="D184"/>
      <c r="E184"/>
    </row>
    <row r="185" spans="1:5" ht="12.75">
      <c r="A185"/>
      <c r="B185"/>
      <c r="C185"/>
      <c r="D185"/>
      <c r="E185"/>
    </row>
    <row r="186" spans="1:5" ht="12.75">
      <c r="A186"/>
      <c r="B186"/>
      <c r="C186"/>
      <c r="D186"/>
      <c r="E186"/>
    </row>
    <row r="187" spans="1:5" ht="12.75">
      <c r="A187"/>
      <c r="B187"/>
      <c r="C187"/>
      <c r="D187"/>
      <c r="E187"/>
    </row>
    <row r="188" spans="1:5" ht="12.75">
      <c r="A188"/>
      <c r="B188"/>
      <c r="C188"/>
      <c r="D188"/>
      <c r="E188"/>
    </row>
    <row r="189" spans="1:5" ht="12.75">
      <c r="A189"/>
      <c r="B189"/>
      <c r="C189"/>
      <c r="D189"/>
      <c r="E189"/>
    </row>
    <row r="190" spans="1:5" ht="12.75">
      <c r="A190"/>
      <c r="B190"/>
      <c r="C190"/>
      <c r="D190"/>
      <c r="E190"/>
    </row>
    <row r="191" spans="1:5" ht="12.75">
      <c r="A191"/>
      <c r="B191"/>
      <c r="C191"/>
      <c r="D191"/>
      <c r="E191"/>
    </row>
    <row r="192" spans="1:5" ht="12.75">
      <c r="A192"/>
      <c r="B192"/>
      <c r="C192"/>
      <c r="D192"/>
      <c r="E192"/>
    </row>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sheetData>
  <sheetProtection/>
  <mergeCells count="9">
    <mergeCell ref="A1:D1"/>
    <mergeCell ref="B138:B143"/>
    <mergeCell ref="A139:A143"/>
    <mergeCell ref="B159:B164"/>
    <mergeCell ref="A160:A164"/>
    <mergeCell ref="B152:B157"/>
    <mergeCell ref="A153:A157"/>
    <mergeCell ref="A132:A136"/>
    <mergeCell ref="B131:B136"/>
  </mergeCells>
  <conditionalFormatting sqref="A1:D1">
    <cfRule type="cellIs" priority="1" dxfId="0" operator="equal" stopIfTrue="1">
      <formula>"ENTER YOUR NAME on the previous sheet!"</formula>
    </cfRule>
  </conditionalFormatting>
  <printOptions/>
  <pageMargins left="0.5" right="0.5" top="0.5" bottom="0.5" header="0.25" footer="0.25"/>
  <pageSetup horizontalDpi="600" verticalDpi="600" orientation="portrait" scale="85" r:id="rId1"/>
  <headerFooter alignWithMargins="0">
    <oddHeader>&amp;L&amp;F&amp;CCSCI 130 - Spring09 - Inventory&amp;R&amp;D</oddHeader>
    <oddFooter>&amp;LStan Schuyler, D.Sc.&amp;C&amp;A - &amp;P&amp;RCSCI 130</oddFooter>
  </headerFooter>
  <rowBreaks count="9" manualBreakCount="9">
    <brk id="71" max="255" man="1"/>
    <brk id="116" max="255" man="1"/>
    <brk id="151" max="255" man="1"/>
    <brk id="218" max="255" man="1"/>
    <brk id="239" max="255" man="1"/>
    <brk id="267" max="255" man="1"/>
    <brk id="296" max="255" man="1"/>
    <brk id="317" max="255" man="1"/>
    <brk id="389" max="255" man="1"/>
  </rowBreaks>
</worksheet>
</file>

<file path=xl/worksheets/sheet3.xml><?xml version="1.0" encoding="utf-8"?>
<worksheet xmlns="http://schemas.openxmlformats.org/spreadsheetml/2006/main" xmlns:r="http://schemas.openxmlformats.org/officeDocument/2006/relationships">
  <dimension ref="A1:N187"/>
  <sheetViews>
    <sheetView zoomScalePageLayoutView="0" workbookViewId="0" topLeftCell="A174">
      <selection activeCell="B178" sqref="B178"/>
    </sheetView>
  </sheetViews>
  <sheetFormatPr defaultColWidth="9.140625" defaultRowHeight="12.75"/>
  <cols>
    <col min="1" max="1" width="9.140625" style="13" customWidth="1"/>
    <col min="3" max="3" width="7.28125" style="0" customWidth="1"/>
    <col min="5" max="5" width="8.140625" style="0" customWidth="1"/>
    <col min="6" max="6" width="7.140625" style="18" customWidth="1"/>
    <col min="7" max="7" width="8.140625" style="18" customWidth="1"/>
    <col min="14" max="14" width="10.28125" style="0" customWidth="1"/>
  </cols>
  <sheetData>
    <row r="1" spans="1:8" ht="12.75" hidden="1">
      <c r="A1" s="14" t="s">
        <v>33</v>
      </c>
      <c r="B1" s="14" t="s">
        <v>12</v>
      </c>
      <c r="C1" s="14" t="s">
        <v>11</v>
      </c>
      <c r="D1" s="14" t="s">
        <v>34</v>
      </c>
      <c r="E1" s="31" t="s">
        <v>82</v>
      </c>
      <c r="F1" s="16" t="s">
        <v>83</v>
      </c>
      <c r="G1" s="32" t="s">
        <v>84</v>
      </c>
      <c r="H1" s="14" t="str">
        <f>IF(ISBLANK('Map (1)'!B1),"",'Map (1)'!B1)</f>
        <v>Category</v>
      </c>
    </row>
    <row r="2" spans="1:14" ht="25.5" hidden="1">
      <c r="A2" s="14">
        <f>IF(ISBLANK('Main (1)'!A2),"",'Main (1)'!A2)</f>
        <v>1</v>
      </c>
      <c r="B2" s="30" t="str">
        <f>IF(ISBLANK('Main (1)'!E2),"NA",'Main (1)'!E2)</f>
        <v>Answer Below</v>
      </c>
      <c r="C2" s="30" t="str">
        <f>IF(ISBLANK('Map (1)'!A2),"NA",'Map (1)'!A2)</f>
        <v>?</v>
      </c>
      <c r="D2" s="14">
        <f>IF(A2='Main (1)'!A2,IF(C2="?",COUNTA(C3:C9)-COUNTIF(C3:C9,"&lt;0"),1),"check")</f>
        <v>7</v>
      </c>
      <c r="E2" s="15">
        <f>IF(A2='Main (1)'!A2,IF(C2="?",MAX(COUNTIF(D3:D9,"=0")-COUNTIF(C3:C9,"&lt;0"),0),IF(B3="NA",1,0)),"check")</f>
        <v>0</v>
      </c>
      <c r="F2" s="17">
        <f>IF(A2='Main (1)'!A2,IF(C2="?",COUNTIF(D3:D9,"&lt;0"),IF(AND(B3&lt;&gt;"NA",B3&lt;&gt;C2),-1,0)),"check")</f>
        <v>0</v>
      </c>
      <c r="G2" s="17">
        <f>IF(A2='Main (1)'!A2,IF(C2="?",COUNTIF(D3:D9,"&gt;0"),IF(B3=C2,1,0)),"check")</f>
        <v>7</v>
      </c>
      <c r="H2" s="14" t="str">
        <f>IF(ISBLANK('Map (1)'!B2),"",'Map (1)'!B2)</f>
        <v>PC</v>
      </c>
      <c r="I2" s="31">
        <f>IF($H2=I$178,$D2,0)</f>
        <v>0</v>
      </c>
      <c r="J2" s="31">
        <f>IF($H2=J$178,$D2,0)</f>
        <v>0</v>
      </c>
      <c r="K2" s="31">
        <f>IF($H2=K$178,$D2,0)</f>
        <v>7</v>
      </c>
      <c r="L2" s="31">
        <f>IF($H2=L$178,$D2,0)</f>
        <v>0</v>
      </c>
      <c r="M2" s="31">
        <f>IF($H2=M$178,$D2,0)</f>
        <v>0</v>
      </c>
      <c r="N2" t="s">
        <v>102</v>
      </c>
    </row>
    <row r="3" spans="1:14" ht="12.75" hidden="1">
      <c r="A3" s="14" t="str">
        <f>IF(ISBLANK('Main (1)'!A3),"",'Main (1)'!A3)</f>
        <v>A</v>
      </c>
      <c r="B3" s="30" t="str">
        <f>IF(ISBLANK('Main (1)'!E3),"NA",'Main (1)'!E3)</f>
        <v>G</v>
      </c>
      <c r="C3" s="30" t="str">
        <f>IF(ISBLANK('Map (1)'!A3),-1,'Map (1)'!A3)</f>
        <v>G</v>
      </c>
      <c r="D3" s="14">
        <f aca="true" t="shared" si="0" ref="D3:D9">IF(AND(C$2="?",C3&lt;&gt;-1),IF(B3="NA",0,IF(B3=C3,1,-1)),IF(AND(C3=-1,B3&lt;&gt;"NA"),-1,0))</f>
        <v>1</v>
      </c>
      <c r="E3" s="33"/>
      <c r="F3" s="34"/>
      <c r="I3" s="31">
        <f>IF(I2&gt;0,$E2,0)</f>
        <v>0</v>
      </c>
      <c r="J3" s="31">
        <f>IF(J2&gt;0,$E2,0)</f>
        <v>0</v>
      </c>
      <c r="K3" s="31">
        <f>IF(K2&gt;0,$E2,0)</f>
        <v>0</v>
      </c>
      <c r="L3" s="31">
        <f>IF(L2&gt;0,$E2,0)</f>
        <v>0</v>
      </c>
      <c r="M3" s="31">
        <f>IF(M2&gt;0,$E2,0)</f>
        <v>0</v>
      </c>
      <c r="N3" t="s">
        <v>85</v>
      </c>
    </row>
    <row r="4" spans="1:14" ht="12.75" hidden="1">
      <c r="A4" s="14" t="str">
        <f>IF(ISBLANK('Main (1)'!A4),"",'Main (1)'!A4)</f>
        <v>B</v>
      </c>
      <c r="B4" s="30" t="str">
        <f>IF(ISBLANK('Main (1)'!E4),"NA",'Main (1)'!E4)</f>
        <v>C</v>
      </c>
      <c r="C4" s="30" t="str">
        <f>IF(ISBLANK('Map (1)'!A4),-1,'Map (1)'!A4)</f>
        <v>C</v>
      </c>
      <c r="D4" s="14">
        <f t="shared" si="0"/>
        <v>1</v>
      </c>
      <c r="E4" s="35"/>
      <c r="I4" s="31">
        <f>IF(I2&gt;0,$F2,0)</f>
        <v>0</v>
      </c>
      <c r="J4" s="31">
        <f>IF(J2&gt;0,$F2,0)</f>
        <v>0</v>
      </c>
      <c r="K4" s="31">
        <f>IF(K2&gt;0,$F2,0)</f>
        <v>0</v>
      </c>
      <c r="L4" s="31">
        <f>IF(L2&gt;0,$F2,0)</f>
        <v>0</v>
      </c>
      <c r="M4" s="31">
        <f>IF(M2&gt;0,$F2,0)</f>
        <v>0</v>
      </c>
      <c r="N4" t="s">
        <v>86</v>
      </c>
    </row>
    <row r="5" spans="1:14" ht="12.75" hidden="1">
      <c r="A5" s="14" t="str">
        <f>IF(ISBLANK('Main (1)'!A5),"",'Main (1)'!A5)</f>
        <v>C</v>
      </c>
      <c r="B5" s="30" t="str">
        <f>IF(ISBLANK('Main (1)'!E5),"NA",'Main (1)'!E5)</f>
        <v>E</v>
      </c>
      <c r="C5" s="30" t="str">
        <f>IF(ISBLANK('Map (1)'!A5),-1,'Map (1)'!A5)</f>
        <v>E</v>
      </c>
      <c r="D5" s="14">
        <f t="shared" si="0"/>
        <v>1</v>
      </c>
      <c r="E5" s="35"/>
      <c r="I5" s="31">
        <f>IF(I2&gt;0,$G2,0)</f>
        <v>0</v>
      </c>
      <c r="J5" s="31">
        <f>IF(J2&gt;0,$G2,0)</f>
        <v>0</v>
      </c>
      <c r="K5" s="31">
        <f>IF(K2&gt;0,$G2,0)</f>
        <v>7</v>
      </c>
      <c r="L5" s="31">
        <f>IF(L2&gt;0,$G2,0)</f>
        <v>0</v>
      </c>
      <c r="M5" s="31">
        <f>IF(M2&gt;0,$G2,0)</f>
        <v>0</v>
      </c>
      <c r="N5" t="s">
        <v>103</v>
      </c>
    </row>
    <row r="6" spans="1:5" ht="12.75" hidden="1">
      <c r="A6" s="14" t="str">
        <f>IF(ISBLANK('Main (1)'!A6),"",'Main (1)'!A6)</f>
        <v>D</v>
      </c>
      <c r="B6" s="30" t="str">
        <f>IF(ISBLANK('Main (1)'!E6),"NA",'Main (1)'!E6)</f>
        <v>A</v>
      </c>
      <c r="C6" s="30" t="str">
        <f>IF(ISBLANK('Map (1)'!A6),-1,'Map (1)'!A6)</f>
        <v>A</v>
      </c>
      <c r="D6" s="14">
        <f t="shared" si="0"/>
        <v>1</v>
      </c>
      <c r="E6" s="35"/>
    </row>
    <row r="7" spans="1:5" ht="12.75" hidden="1">
      <c r="A7" s="14" t="str">
        <f>IF(ISBLANK('Main (1)'!A7),"",'Main (1)'!A7)</f>
        <v>E</v>
      </c>
      <c r="B7" s="30" t="str">
        <f>IF(ISBLANK('Main (1)'!E7),"NA",'Main (1)'!E7)</f>
        <v>F</v>
      </c>
      <c r="C7" s="30" t="str">
        <f>IF(ISBLANK('Map (1)'!A7),-1,'Map (1)'!A7)</f>
        <v>F</v>
      </c>
      <c r="D7" s="14">
        <f t="shared" si="0"/>
        <v>1</v>
      </c>
      <c r="E7" s="35"/>
    </row>
    <row r="8" spans="1:5" ht="12.75" hidden="1">
      <c r="A8" s="14" t="str">
        <f>IF(ISBLANK('Main (1)'!A8),"",'Main (1)'!A8)</f>
        <v>F</v>
      </c>
      <c r="B8" s="30" t="str">
        <f>IF(ISBLANK('Main (1)'!E8),"NA",'Main (1)'!E8)</f>
        <v>D</v>
      </c>
      <c r="C8" s="30" t="str">
        <f>IF(ISBLANK('Map (1)'!A8),-1,'Map (1)'!A8)</f>
        <v>D</v>
      </c>
      <c r="D8" s="14">
        <f t="shared" si="0"/>
        <v>1</v>
      </c>
      <c r="E8" s="35"/>
    </row>
    <row r="9" spans="1:5" ht="12.75" hidden="1">
      <c r="A9" s="14" t="str">
        <f>IF(ISBLANK('Main (1)'!A9),"",'Main (1)'!A9)</f>
        <v>G</v>
      </c>
      <c r="B9" s="30" t="str">
        <f>IF(ISBLANK('Main (1)'!E9),"NA",'Main (1)'!E9)</f>
        <v>B</v>
      </c>
      <c r="C9" s="30" t="str">
        <f>IF(ISBLANK('Map (1)'!A9),-1,'Map (1)'!A9)</f>
        <v>B</v>
      </c>
      <c r="D9" s="14">
        <f t="shared" si="0"/>
        <v>1</v>
      </c>
      <c r="E9" s="35"/>
    </row>
    <row r="10" spans="1:6" ht="12.75" hidden="1">
      <c r="A10" s="14">
        <f>IF(ISBLANK('Main (1)'!A10),"",'Main (1)'!A10)</f>
      </c>
      <c r="B10" s="30"/>
      <c r="C10" s="30"/>
      <c r="D10" s="14"/>
      <c r="E10" s="15"/>
      <c r="F10" s="17"/>
    </row>
    <row r="11" spans="1:14" ht="25.5" hidden="1">
      <c r="A11" s="14">
        <f>IF(ISBLANK('Main (1)'!A11),"",'Main (1)'!A11)</f>
        <v>2</v>
      </c>
      <c r="B11" s="30" t="str">
        <f>IF(ISBLANK('Main (1)'!E11),"NA",'Main (1)'!E11)</f>
        <v>Answer Below</v>
      </c>
      <c r="C11" s="30" t="str">
        <f>IF(ISBLANK('Map (1)'!A11),"NA",'Map (1)'!A11)</f>
        <v>?</v>
      </c>
      <c r="D11" s="14">
        <f>IF(A11='Main (1)'!A11,IF(C11="?",COUNTA(C12:C17)-COUNTIF(C12:C17,"&lt;0"),1),"check")</f>
        <v>6</v>
      </c>
      <c r="E11" s="15">
        <f>IF(A11='Main (1)'!A11,IF(C11="?",MAX(COUNTIF(D12:D17,"=0")-COUNTIF(C12:C17,"&lt;0"),0),IF(B12="NA",1,0)),"check")</f>
        <v>0</v>
      </c>
      <c r="F11" s="17">
        <f>IF(A11='Main (1)'!A11,IF(C11="?",COUNTIF(D12:D17,"&lt;0"),IF(AND(B12&lt;&gt;"NA",B12&lt;&gt;C11),-1,0)),"check")</f>
        <v>0</v>
      </c>
      <c r="G11" s="17">
        <f>IF(A11='Main (1)'!A11,IF(C11="?",COUNTIF(D12:D17,"&gt;0"),IF(B12=C11,1,0)),"check")</f>
        <v>6</v>
      </c>
      <c r="H11" s="14" t="str">
        <f>IF(ISBLANK('Map (1)'!B11),"",'Map (1)'!B11)</f>
        <v>PC</v>
      </c>
      <c r="I11" s="31">
        <f>IF($H11=I$178,$D11,0)</f>
        <v>0</v>
      </c>
      <c r="J11" s="31">
        <f>IF($H11=J$178,$D11,0)</f>
        <v>0</v>
      </c>
      <c r="K11" s="31">
        <f>IF($H11=K$178,$D11,0)</f>
        <v>6</v>
      </c>
      <c r="L11" s="31">
        <f>IF($H11=L$178,$D11,0)</f>
        <v>0</v>
      </c>
      <c r="M11" s="31">
        <f>IF($H11=M$178,$D11,0)</f>
        <v>0</v>
      </c>
      <c r="N11" t="s">
        <v>102</v>
      </c>
    </row>
    <row r="12" spans="1:14" ht="12.75" hidden="1">
      <c r="A12" s="14" t="str">
        <f>IF(ISBLANK('Main (1)'!A12),"",'Main (1)'!A12)</f>
        <v>A</v>
      </c>
      <c r="B12" s="30" t="str">
        <f>IF(ISBLANK('Main (1)'!E12),"NA",'Main (1)'!E12)</f>
        <v>E</v>
      </c>
      <c r="C12" s="30" t="str">
        <f>IF(ISBLANK('Map (1)'!A12),-1,'Map (1)'!A12)</f>
        <v>E</v>
      </c>
      <c r="D12" s="14">
        <f aca="true" t="shared" si="1" ref="D12:D17">IF(AND(C$11="?",C12&lt;&gt;-1),IF(B12="NA",0,IF(B12=C12,1,-1)),IF(AND(C12=-1,B12&lt;&gt;"NA"),-1,0))</f>
        <v>1</v>
      </c>
      <c r="E12" s="33"/>
      <c r="F12" s="34"/>
      <c r="I12" s="31">
        <f>IF(I11&gt;0,$E11,0)</f>
        <v>0</v>
      </c>
      <c r="J12" s="31">
        <f>IF(J11&gt;0,$E11,0)</f>
        <v>0</v>
      </c>
      <c r="K12" s="31">
        <f>IF(K11&gt;0,$E11,0)</f>
        <v>0</v>
      </c>
      <c r="L12" s="31">
        <f>IF(L11&gt;0,$E11,0)</f>
        <v>0</v>
      </c>
      <c r="M12" s="31">
        <f>IF(M11&gt;0,$E11,0)</f>
        <v>0</v>
      </c>
      <c r="N12" t="s">
        <v>85</v>
      </c>
    </row>
    <row r="13" spans="1:14" ht="12.75" hidden="1">
      <c r="A13" s="14" t="str">
        <f>IF(ISBLANK('Main (1)'!A13),"",'Main (1)'!A13)</f>
        <v>B</v>
      </c>
      <c r="B13" s="30" t="str">
        <f>IF(ISBLANK('Main (1)'!E13),"NA",'Main (1)'!E13)</f>
        <v>A</v>
      </c>
      <c r="C13" s="30" t="str">
        <f>IF(ISBLANK('Map (1)'!A13),-1,'Map (1)'!A13)</f>
        <v>A</v>
      </c>
      <c r="D13" s="14">
        <f t="shared" si="1"/>
        <v>1</v>
      </c>
      <c r="E13" s="35"/>
      <c r="I13" s="31">
        <f>IF(I11&gt;0,$F11,0)</f>
        <v>0</v>
      </c>
      <c r="J13" s="31">
        <f>IF(J11&gt;0,$F11,0)</f>
        <v>0</v>
      </c>
      <c r="K13" s="31">
        <f>IF(K11&gt;0,$F11,0)</f>
        <v>0</v>
      </c>
      <c r="L13" s="31">
        <f>IF(L11&gt;0,$F11,0)</f>
        <v>0</v>
      </c>
      <c r="M13" s="31">
        <f>IF(M11&gt;0,$F11,0)</f>
        <v>0</v>
      </c>
      <c r="N13" t="s">
        <v>86</v>
      </c>
    </row>
    <row r="14" spans="1:14" ht="12.75" hidden="1">
      <c r="A14" s="14" t="str">
        <f>IF(ISBLANK('Main (1)'!A14),"",'Main (1)'!A14)</f>
        <v>C</v>
      </c>
      <c r="B14" s="30" t="str">
        <f>IF(ISBLANK('Main (1)'!E14),"NA",'Main (1)'!E14)</f>
        <v>B</v>
      </c>
      <c r="C14" s="30" t="str">
        <f>IF(ISBLANK('Map (1)'!A14),-1,'Map (1)'!A14)</f>
        <v>B</v>
      </c>
      <c r="D14" s="14">
        <f t="shared" si="1"/>
        <v>1</v>
      </c>
      <c r="E14" s="35"/>
      <c r="I14" s="31">
        <f>IF(I11&gt;0,$G11,0)</f>
        <v>0</v>
      </c>
      <c r="J14" s="31">
        <f>IF(J11&gt;0,$G11,0)</f>
        <v>0</v>
      </c>
      <c r="K14" s="31">
        <f>IF(K11&gt;0,$G11,0)</f>
        <v>6</v>
      </c>
      <c r="L14" s="31">
        <f>IF(L11&gt;0,$G11,0)</f>
        <v>0</v>
      </c>
      <c r="M14" s="31">
        <f>IF(M11&gt;0,$G11,0)</f>
        <v>0</v>
      </c>
      <c r="N14" t="s">
        <v>103</v>
      </c>
    </row>
    <row r="15" spans="1:5" ht="12.75" hidden="1">
      <c r="A15" s="14" t="str">
        <f>IF(ISBLANK('Main (1)'!A15),"",'Main (1)'!A15)</f>
        <v>D</v>
      </c>
      <c r="B15" s="30" t="str">
        <f>IF(ISBLANK('Main (1)'!E15),"NA",'Main (1)'!E15)</f>
        <v>F</v>
      </c>
      <c r="C15" s="30" t="str">
        <f>IF(ISBLANK('Map (1)'!A15),-1,'Map (1)'!A15)</f>
        <v>F</v>
      </c>
      <c r="D15" s="14">
        <f t="shared" si="1"/>
        <v>1</v>
      </c>
      <c r="E15" s="35"/>
    </row>
    <row r="16" spans="1:5" ht="12.75" hidden="1">
      <c r="A16" s="14" t="str">
        <f>IF(ISBLANK('Main (1)'!A16),"",'Main (1)'!A16)</f>
        <v>E</v>
      </c>
      <c r="B16" s="30" t="str">
        <f>IF(ISBLANK('Main (1)'!E16),"NA",'Main (1)'!E16)</f>
        <v>C</v>
      </c>
      <c r="C16" s="30" t="str">
        <f>IF(ISBLANK('Map (1)'!A16),-1,'Map (1)'!A16)</f>
        <v>C</v>
      </c>
      <c r="D16" s="14">
        <f t="shared" si="1"/>
        <v>1</v>
      </c>
      <c r="E16" s="35"/>
    </row>
    <row r="17" spans="1:6" ht="12.75" hidden="1">
      <c r="A17" s="14" t="str">
        <f>IF(ISBLANK('Main (1)'!A17),"",'Main (1)'!A17)</f>
        <v>F</v>
      </c>
      <c r="B17" s="30" t="str">
        <f>IF(ISBLANK('Main (1)'!E17),"NA",'Main (1)'!E17)</f>
        <v>D</v>
      </c>
      <c r="C17" s="30" t="str">
        <f>IF(ISBLANK('Map (1)'!A17),-1,'Map (1)'!A17)</f>
        <v>D</v>
      </c>
      <c r="D17" s="14">
        <f t="shared" si="1"/>
        <v>1</v>
      </c>
      <c r="E17" s="36"/>
      <c r="F17" s="37"/>
    </row>
    <row r="18" spans="1:6" ht="12.75" hidden="1">
      <c r="A18" s="14">
        <f>IF(ISBLANK('Main (1)'!A18),"",'Main (1)'!A18)</f>
      </c>
      <c r="B18" s="30"/>
      <c r="C18" s="30"/>
      <c r="D18" s="14"/>
      <c r="E18" s="15"/>
      <c r="F18" s="17"/>
    </row>
    <row r="19" spans="1:14" ht="25.5" hidden="1">
      <c r="A19" s="14">
        <f>IF(ISBLANK('Main (1)'!A19),"",'Main (1)'!A19)</f>
        <v>3</v>
      </c>
      <c r="B19" s="30" t="str">
        <f>IF(ISBLANK('Main (1)'!E19),"NA",'Main (1)'!E19)</f>
        <v>Answer Below</v>
      </c>
      <c r="C19" s="30" t="str">
        <f>IF(ISBLANK('Map (1)'!A19),"NA",'Map (1)'!A19)</f>
        <v>?</v>
      </c>
      <c r="D19" s="14">
        <f>IF(A19='Main (1)'!A19,IF(C19="?",COUNTA(C20:C25)-COUNTIF(C20:C25,"&lt;0"),1),"check")</f>
        <v>6</v>
      </c>
      <c r="E19" s="15">
        <f>IF(A19='Main (1)'!A19,IF(C19="?",MAX(COUNTIF(D20:D25,"=0")-COUNTIF(C20:C25,"&lt;0"),0),IF(B20="NA",1,0)),"check")</f>
        <v>0</v>
      </c>
      <c r="F19" s="17">
        <f>IF(A19='Main (1)'!A19,IF(C19="?",COUNTIF(D20:D25,"&lt;0"),IF(AND(B20&lt;&gt;"NA",B20&lt;&gt;C19),-1,0)),"check")</f>
        <v>0</v>
      </c>
      <c r="G19" s="17">
        <f>IF(A19='Main (1)'!A19,IF(C19="?",COUNTIF(D20:D25,"&gt;0"),IF(B20=C19,1,0)),"check")</f>
        <v>6</v>
      </c>
      <c r="H19" s="14" t="str">
        <f>IF(ISBLANK('Map (1)'!B19),"",'Map (1)'!B19)</f>
        <v>PGM</v>
      </c>
      <c r="I19" s="31">
        <f>IF($H19=I$178,$D19,0)</f>
        <v>0</v>
      </c>
      <c r="J19" s="31">
        <f>IF($H19=J$178,$D19,0)</f>
        <v>0</v>
      </c>
      <c r="K19" s="31">
        <f>IF($H19=K$178,$D19,0)</f>
        <v>0</v>
      </c>
      <c r="L19" s="31">
        <f>IF($H19=L$178,$D19,0)</f>
        <v>6</v>
      </c>
      <c r="M19" s="31">
        <f>IF($H19=M$178,$D19,0)</f>
        <v>0</v>
      </c>
      <c r="N19" t="s">
        <v>102</v>
      </c>
    </row>
    <row r="20" spans="1:14" ht="12.75" hidden="1">
      <c r="A20" s="14" t="str">
        <f>IF(ISBLANK('Main (1)'!A20),"",'Main (1)'!A20)</f>
        <v>A</v>
      </c>
      <c r="B20" s="30" t="str">
        <f>IF(ISBLANK('Main (1)'!E20),"NA",'Main (1)'!E20)</f>
        <v>D</v>
      </c>
      <c r="C20" s="30" t="str">
        <f>IF(ISBLANK('Map (1)'!A20),-1,'Map (1)'!A20)</f>
        <v>D</v>
      </c>
      <c r="D20" s="14">
        <f aca="true" t="shared" si="2" ref="D20:D25">IF(AND(C$19="?",C20&lt;&gt;-1),IF(B20="NA",0,IF(B20=C20,1,-1)),IF(AND(C20=-1,B20&lt;&gt;"NA"),-1,0))</f>
        <v>1</v>
      </c>
      <c r="E20" s="33"/>
      <c r="F20" s="34"/>
      <c r="I20" s="31">
        <f>IF(I19&gt;0,$E19,0)</f>
        <v>0</v>
      </c>
      <c r="J20" s="31">
        <f>IF(J19&gt;0,$E19,0)</f>
        <v>0</v>
      </c>
      <c r="K20" s="31">
        <f>IF(K19&gt;0,$E19,0)</f>
        <v>0</v>
      </c>
      <c r="L20" s="31">
        <f>IF(L19&gt;0,$E19,0)</f>
        <v>0</v>
      </c>
      <c r="M20" s="31">
        <f>IF(M19&gt;0,$E19,0)</f>
        <v>0</v>
      </c>
      <c r="N20" t="s">
        <v>85</v>
      </c>
    </row>
    <row r="21" spans="1:14" ht="12.75" hidden="1">
      <c r="A21" s="14" t="str">
        <f>IF(ISBLANK('Main (1)'!A21),"",'Main (1)'!A21)</f>
        <v>B</v>
      </c>
      <c r="B21" s="30" t="str">
        <f>IF(ISBLANK('Main (1)'!E21),"NA",'Main (1)'!E21)</f>
        <v>F</v>
      </c>
      <c r="C21" s="30" t="str">
        <f>IF(ISBLANK('Map (1)'!A21),-1,'Map (1)'!A21)</f>
        <v>F</v>
      </c>
      <c r="D21" s="14">
        <f t="shared" si="2"/>
        <v>1</v>
      </c>
      <c r="E21" s="35"/>
      <c r="I21" s="31">
        <f>IF(I19&gt;0,$F19,0)</f>
        <v>0</v>
      </c>
      <c r="J21" s="31">
        <f>IF(J19&gt;0,$F19,0)</f>
        <v>0</v>
      </c>
      <c r="K21" s="31">
        <f>IF(K19&gt;0,$F19,0)</f>
        <v>0</v>
      </c>
      <c r="L21" s="31">
        <f>IF(L19&gt;0,$F19,0)</f>
        <v>0</v>
      </c>
      <c r="M21" s="31">
        <f>IF(M19&gt;0,$F19,0)</f>
        <v>0</v>
      </c>
      <c r="N21" t="s">
        <v>86</v>
      </c>
    </row>
    <row r="22" spans="1:14" ht="12.75" hidden="1">
      <c r="A22" s="14" t="str">
        <f>IF(ISBLANK('Main (1)'!A22),"",'Main (1)'!A22)</f>
        <v>C</v>
      </c>
      <c r="B22" s="30" t="str">
        <f>IF(ISBLANK('Main (1)'!E22),"NA",'Main (1)'!E22)</f>
        <v>E</v>
      </c>
      <c r="C22" s="30" t="str">
        <f>IF(ISBLANK('Map (1)'!A22),-1,'Map (1)'!A22)</f>
        <v>E</v>
      </c>
      <c r="D22" s="14">
        <f t="shared" si="2"/>
        <v>1</v>
      </c>
      <c r="E22" s="35"/>
      <c r="I22" s="31">
        <f>IF(I19&gt;0,$G19,0)</f>
        <v>0</v>
      </c>
      <c r="J22" s="31">
        <f>IF(J19&gt;0,$G19,0)</f>
        <v>0</v>
      </c>
      <c r="K22" s="31">
        <f>IF(K19&gt;0,$G19,0)</f>
        <v>0</v>
      </c>
      <c r="L22" s="31">
        <f>IF(L19&gt;0,$G19,0)</f>
        <v>6</v>
      </c>
      <c r="M22" s="31">
        <f>IF(M19&gt;0,$G19,0)</f>
        <v>0</v>
      </c>
      <c r="N22" t="s">
        <v>103</v>
      </c>
    </row>
    <row r="23" spans="1:5" ht="12.75" hidden="1">
      <c r="A23" s="14" t="str">
        <f>IF(ISBLANK('Main (1)'!A23),"",'Main (1)'!A23)</f>
        <v>D</v>
      </c>
      <c r="B23" s="30" t="str">
        <f>IF(ISBLANK('Main (1)'!E23),"NA",'Main (1)'!E23)</f>
        <v>A</v>
      </c>
      <c r="C23" s="30" t="str">
        <f>IF(ISBLANK('Map (1)'!A23),-1,'Map (1)'!A23)</f>
        <v>A</v>
      </c>
      <c r="D23" s="14">
        <f t="shared" si="2"/>
        <v>1</v>
      </c>
      <c r="E23" s="35"/>
    </row>
    <row r="24" spans="1:5" ht="12.75" hidden="1">
      <c r="A24" s="14" t="str">
        <f>IF(ISBLANK('Main (1)'!A24),"",'Main (1)'!A24)</f>
        <v>E</v>
      </c>
      <c r="B24" s="30" t="str">
        <f>IF(ISBLANK('Main (1)'!E24),"NA",'Main (1)'!E24)</f>
        <v>B</v>
      </c>
      <c r="C24" s="30" t="str">
        <f>IF(ISBLANK('Map (1)'!A24),-1,'Map (1)'!A24)</f>
        <v>B</v>
      </c>
      <c r="D24" s="14">
        <f t="shared" si="2"/>
        <v>1</v>
      </c>
      <c r="E24" s="35"/>
    </row>
    <row r="25" spans="1:5" ht="12.75" hidden="1">
      <c r="A25" s="14" t="str">
        <f>IF(ISBLANK('Main (1)'!A25),"",'Main (1)'!A25)</f>
        <v>F</v>
      </c>
      <c r="B25" s="30" t="str">
        <f>IF(ISBLANK('Main (1)'!E25),"NA",'Main (1)'!E25)</f>
        <v>C</v>
      </c>
      <c r="C25" s="30" t="str">
        <f>IF(ISBLANK('Map (1)'!A25),-1,'Map (1)'!A25)</f>
        <v>C</v>
      </c>
      <c r="D25" s="14">
        <f t="shared" si="2"/>
        <v>1</v>
      </c>
      <c r="E25" s="35"/>
    </row>
    <row r="26" spans="1:6" ht="12.75" hidden="1">
      <c r="A26" s="14">
        <f>IF(ISBLANK('Main (1)'!A26),"",'Main (1)'!A26)</f>
      </c>
      <c r="B26" s="30"/>
      <c r="C26" s="30"/>
      <c r="D26" s="14"/>
      <c r="E26" s="15"/>
      <c r="F26" s="17"/>
    </row>
    <row r="27" spans="1:14" ht="25.5" hidden="1">
      <c r="A27" s="14">
        <f>IF(ISBLANK('Main (1)'!A27),"",'Main (1)'!A27)</f>
        <v>4</v>
      </c>
      <c r="B27" s="30" t="str">
        <f>IF(ISBLANK('Main (1)'!E27),"NA",'Main (1)'!E27)</f>
        <v>Answer Below</v>
      </c>
      <c r="C27" s="30" t="str">
        <f>IF(ISBLANK('Map (1)'!A27),"NA",'Map (1)'!A27)</f>
        <v>?</v>
      </c>
      <c r="D27" s="14">
        <f>IF(A27='Main (1)'!A27,IF(C27="?",COUNTA(C28:C34)-COUNTIF(C28:C34,"&lt;0"),1),"check")</f>
        <v>7</v>
      </c>
      <c r="E27" s="15">
        <f>IF(A27='Main (1)'!A27,IF(C27="?",MAX(COUNTIF(D28:D34,"=0")-COUNTIF(C28:C34,"&lt;0"),0),IF(B28="NA",1,0)),"check")</f>
        <v>0</v>
      </c>
      <c r="F27" s="17">
        <f>IF(A27='Main (1)'!A27,IF(C27="?",COUNTIF(D28:D34,"&lt;0"),IF(AND(B28&lt;&gt;"NA",B28&lt;&gt;C27),-1,0)),"check")</f>
        <v>0</v>
      </c>
      <c r="G27" s="17">
        <f>IF(A27='Main (1)'!A27,IF(C27="?",COUNTIF(D28:D34,"&gt;0"),IF(B28=C27,1,0)),"check")</f>
        <v>7</v>
      </c>
      <c r="H27" s="14" t="str">
        <f>IF(ISBLANK('Map (1)'!B27),"",'Map (1)'!B27)</f>
        <v>PRB</v>
      </c>
      <c r="I27" s="31">
        <f>IF($H27=I$178,$D27,0)</f>
        <v>0</v>
      </c>
      <c r="J27" s="31">
        <f>IF($H27=J$178,$D27,0)</f>
        <v>0</v>
      </c>
      <c r="K27" s="31">
        <f>IF($H27=K$178,$D27,0)</f>
        <v>0</v>
      </c>
      <c r="L27" s="31">
        <f>IF($H27=L$178,$D27,0)</f>
        <v>0</v>
      </c>
      <c r="M27" s="31">
        <f>IF($H27=M$178,$D27,0)</f>
        <v>7</v>
      </c>
      <c r="N27" t="s">
        <v>102</v>
      </c>
    </row>
    <row r="28" spans="1:14" ht="12.75" hidden="1">
      <c r="A28" s="14" t="str">
        <f>IF(ISBLANK('Main (1)'!A28),"",'Main (1)'!A28)</f>
        <v>A</v>
      </c>
      <c r="B28" s="30" t="str">
        <f>IF(ISBLANK('Main (1)'!E28),"NA",'Main (1)'!E28)</f>
        <v>D</v>
      </c>
      <c r="C28" s="30" t="str">
        <f>IF(ISBLANK('Map (1)'!A28),-1,'Map (1)'!A28)</f>
        <v>D</v>
      </c>
      <c r="D28" s="14">
        <f aca="true" t="shared" si="3" ref="D28:D34">IF(AND(C$27="?",C28&lt;&gt;-1),IF(B28="NA",0,IF(B28=C28,1,-1)),IF(AND(C28=-1,B28&lt;&gt;"NA"),-1,0))</f>
        <v>1</v>
      </c>
      <c r="E28" s="33"/>
      <c r="F28" s="34"/>
      <c r="I28" s="31">
        <f>IF(I27&gt;0,$E27,0)</f>
        <v>0</v>
      </c>
      <c r="J28" s="31">
        <f>IF(J27&gt;0,$E27,0)</f>
        <v>0</v>
      </c>
      <c r="K28" s="31">
        <f>IF(K27&gt;0,$E27,0)</f>
        <v>0</v>
      </c>
      <c r="L28" s="31">
        <f>IF(L27&gt;0,$E27,0)</f>
        <v>0</v>
      </c>
      <c r="M28" s="31">
        <f>IF(M27&gt;0,$E27,0)</f>
        <v>0</v>
      </c>
      <c r="N28" t="s">
        <v>85</v>
      </c>
    </row>
    <row r="29" spans="1:14" ht="12.75" hidden="1">
      <c r="A29" s="14" t="str">
        <f>IF(ISBLANK('Main (1)'!A29),"",'Main (1)'!A29)</f>
        <v>B</v>
      </c>
      <c r="B29" s="30" t="str">
        <f>IF(ISBLANK('Main (1)'!E29),"NA",'Main (1)'!E29)</f>
        <v>E</v>
      </c>
      <c r="C29" s="30" t="str">
        <f>IF(ISBLANK('Map (1)'!A29),-1,'Map (1)'!A29)</f>
        <v>E</v>
      </c>
      <c r="D29" s="14">
        <f t="shared" si="3"/>
        <v>1</v>
      </c>
      <c r="E29" s="35"/>
      <c r="I29" s="31">
        <f>IF(I27&gt;0,$F27,0)</f>
        <v>0</v>
      </c>
      <c r="J29" s="31">
        <f>IF(J27&gt;0,$F27,0)</f>
        <v>0</v>
      </c>
      <c r="K29" s="31">
        <f>IF(K27&gt;0,$F27,0)</f>
        <v>0</v>
      </c>
      <c r="L29" s="31">
        <f>IF(L27&gt;0,$F27,0)</f>
        <v>0</v>
      </c>
      <c r="M29" s="31">
        <f>IF(M27&gt;0,$F27,0)</f>
        <v>0</v>
      </c>
      <c r="N29" t="s">
        <v>86</v>
      </c>
    </row>
    <row r="30" spans="1:14" ht="12.75" hidden="1">
      <c r="A30" s="14" t="str">
        <f>IF(ISBLANK('Main (1)'!A30),"",'Main (1)'!A30)</f>
        <v>C</v>
      </c>
      <c r="B30" s="30" t="str">
        <f>IF(ISBLANK('Main (1)'!E30),"NA",'Main (1)'!E30)</f>
        <v>G</v>
      </c>
      <c r="C30" s="30" t="str">
        <f>IF(ISBLANK('Map (1)'!A30),-1,'Map (1)'!A30)</f>
        <v>G</v>
      </c>
      <c r="D30" s="14">
        <f t="shared" si="3"/>
        <v>1</v>
      </c>
      <c r="E30" s="35"/>
      <c r="I30" s="31">
        <f>IF(I27&gt;0,$G27,0)</f>
        <v>0</v>
      </c>
      <c r="J30" s="31">
        <f>IF(J27&gt;0,$G27,0)</f>
        <v>0</v>
      </c>
      <c r="K30" s="31">
        <f>IF(K27&gt;0,$G27,0)</f>
        <v>0</v>
      </c>
      <c r="L30" s="31">
        <f>IF(L27&gt;0,$G27,0)</f>
        <v>0</v>
      </c>
      <c r="M30" s="31">
        <f>IF(M27&gt;0,$G27,0)</f>
        <v>7</v>
      </c>
      <c r="N30" t="s">
        <v>103</v>
      </c>
    </row>
    <row r="31" spans="1:5" ht="12.75" hidden="1">
      <c r="A31" s="14" t="str">
        <f>IF(ISBLANK('Main (1)'!A31),"",'Main (1)'!A31)</f>
        <v>D</v>
      </c>
      <c r="B31" s="30" t="str">
        <f>IF(ISBLANK('Main (1)'!E31),"NA",'Main (1)'!E31)</f>
        <v>F</v>
      </c>
      <c r="C31" s="30" t="str">
        <f>IF(ISBLANK('Map (1)'!A31),-1,'Map (1)'!A31)</f>
        <v>F</v>
      </c>
      <c r="D31" s="14">
        <f t="shared" si="3"/>
        <v>1</v>
      </c>
      <c r="E31" s="35"/>
    </row>
    <row r="32" spans="1:5" ht="12.75" hidden="1">
      <c r="A32" s="14" t="str">
        <f>IF(ISBLANK('Main (1)'!A32),"",'Main (1)'!A32)</f>
        <v>E</v>
      </c>
      <c r="B32" s="30" t="str">
        <f>IF(ISBLANK('Main (1)'!E32),"NA",'Main (1)'!E32)</f>
        <v>C</v>
      </c>
      <c r="C32" s="30" t="str">
        <f>IF(ISBLANK('Map (1)'!A32),-1,'Map (1)'!A32)</f>
        <v>C</v>
      </c>
      <c r="D32" s="14">
        <f t="shared" si="3"/>
        <v>1</v>
      </c>
      <c r="E32" s="35"/>
    </row>
    <row r="33" spans="1:5" ht="12.75" hidden="1">
      <c r="A33" s="14" t="str">
        <f>IF(ISBLANK('Main (1)'!A33),"",'Main (1)'!A33)</f>
        <v>F</v>
      </c>
      <c r="B33" s="30" t="str">
        <f>IF(ISBLANK('Main (1)'!E33),"NA",'Main (1)'!E33)</f>
        <v>A</v>
      </c>
      <c r="C33" s="30" t="str">
        <f>IF(ISBLANK('Map (1)'!A33),-1,'Map (1)'!A33)</f>
        <v>A</v>
      </c>
      <c r="D33" s="14">
        <f t="shared" si="3"/>
        <v>1</v>
      </c>
      <c r="E33" s="35"/>
    </row>
    <row r="34" spans="1:5" ht="12.75" hidden="1">
      <c r="A34" s="14" t="str">
        <f>IF(ISBLANK('Main (1)'!A34),"",'Main (1)'!A34)</f>
        <v>G</v>
      </c>
      <c r="B34" s="30" t="str">
        <f>IF(ISBLANK('Main (1)'!E34),"NA",'Main (1)'!E34)</f>
        <v>B</v>
      </c>
      <c r="C34" s="30" t="str">
        <f>IF(ISBLANK('Map (1)'!A34),-1,'Map (1)'!A34)</f>
        <v>B</v>
      </c>
      <c r="D34" s="14">
        <f t="shared" si="3"/>
        <v>1</v>
      </c>
      <c r="E34" s="35"/>
    </row>
    <row r="35" spans="1:6" ht="12.75" hidden="1">
      <c r="A35" s="14">
        <f>IF(ISBLANK('Main (1)'!A35),"",'Main (1)'!A35)</f>
      </c>
      <c r="B35" s="30"/>
      <c r="C35" s="30"/>
      <c r="D35" s="14"/>
      <c r="E35" s="15"/>
      <c r="F35" s="17"/>
    </row>
    <row r="36" spans="1:14" ht="25.5" hidden="1">
      <c r="A36" s="14">
        <f>IF(ISBLANK('Main (1)'!A36),"",'Main (1)'!A36)</f>
        <v>5</v>
      </c>
      <c r="B36" s="30" t="str">
        <f>IF(ISBLANK('Main (1)'!E36),"NA",'Main (1)'!E36)</f>
        <v>Answer Below</v>
      </c>
      <c r="C36" s="30" t="str">
        <f>IF(ISBLANK('Map (1)'!A36),"NA",'Map (1)'!A36)</f>
        <v>?</v>
      </c>
      <c r="D36" s="14">
        <f>IF(A36='Main (1)'!A36,IF(C36="?",COUNTA(C37:C44)-COUNTIF(C37:C44,"&lt;0"),1),"check")</f>
        <v>8</v>
      </c>
      <c r="E36" s="15">
        <f>IF(A36='Main (1)'!A36,IF(C36="?",MAX(COUNTIF(D37:D44,"=0")-COUNTIF(C37:C44,"&lt;0"),0),IF(B37="NA",1,0)),"check")</f>
        <v>0</v>
      </c>
      <c r="F36" s="17">
        <f>IF(A36='Main (1)'!A36,IF(C36="?",COUNTIF(D37:D44,"&lt;0"),IF(AND(B37&lt;&gt;"NA",B37&lt;&gt;C36),-1,0)),"check")</f>
        <v>0</v>
      </c>
      <c r="G36" s="17">
        <f>IF(A36='Main (1)'!A36,IF(C36="?",COUNTIF(D37:D44,"&gt;0"),IF(B37=C36,1,0)),"check")</f>
        <v>8</v>
      </c>
      <c r="H36" s="14" t="str">
        <f>IF(ISBLANK('Map (1)'!B36),"",'Map (1)'!B36)</f>
        <v>PRB</v>
      </c>
      <c r="I36" s="31">
        <f>IF($H36=I$178,$D36,0)</f>
        <v>0</v>
      </c>
      <c r="J36" s="31">
        <f>IF($H36=J$178,$D36,0)</f>
        <v>0</v>
      </c>
      <c r="K36" s="31">
        <f>IF($H36=K$178,$D36,0)</f>
        <v>0</v>
      </c>
      <c r="L36" s="31">
        <f>IF($H36=L$178,$D36,0)</f>
        <v>0</v>
      </c>
      <c r="M36" s="31">
        <f>IF($H36=M$178,$D36,0)</f>
        <v>8</v>
      </c>
      <c r="N36" t="s">
        <v>102</v>
      </c>
    </row>
    <row r="37" spans="1:14" ht="12.75" hidden="1">
      <c r="A37" s="14" t="str">
        <f>IF(ISBLANK('Main (1)'!A37),"",'Main (1)'!A37)</f>
        <v>A</v>
      </c>
      <c r="B37" s="30" t="str">
        <f>IF(ISBLANK('Main (1)'!E37),"NA",'Main (1)'!E37)</f>
        <v>F</v>
      </c>
      <c r="C37" s="30" t="str">
        <f>IF(ISBLANK('Map (1)'!A37),-1,'Map (1)'!A37)</f>
        <v>F</v>
      </c>
      <c r="D37" s="14">
        <f aca="true" t="shared" si="4" ref="D37:D44">IF(AND(C$36="?",C37&lt;&gt;-1),IF(B37="NA",0,IF(B37=C37,1,-1)),IF(AND(C37=-1,B37&lt;&gt;"NA"),-1,0))</f>
        <v>1</v>
      </c>
      <c r="E37" s="33"/>
      <c r="F37" s="34"/>
      <c r="I37" s="31">
        <f>IF(I36&gt;0,$E36,0)</f>
        <v>0</v>
      </c>
      <c r="J37" s="31">
        <f>IF(J36&gt;0,$E36,0)</f>
        <v>0</v>
      </c>
      <c r="K37" s="31">
        <f>IF(K36&gt;0,$E36,0)</f>
        <v>0</v>
      </c>
      <c r="L37" s="31">
        <f>IF(L36&gt;0,$E36,0)</f>
        <v>0</v>
      </c>
      <c r="M37" s="31">
        <f>IF(M36&gt;0,$E36,0)</f>
        <v>0</v>
      </c>
      <c r="N37" t="s">
        <v>85</v>
      </c>
    </row>
    <row r="38" spans="1:14" ht="12.75" hidden="1">
      <c r="A38" s="14" t="str">
        <f>IF(ISBLANK('Main (1)'!A38),"",'Main (1)'!A38)</f>
        <v>B</v>
      </c>
      <c r="B38" s="30" t="str">
        <f>IF(ISBLANK('Main (1)'!E38),"NA",'Main (1)'!E38)</f>
        <v>E</v>
      </c>
      <c r="C38" s="30" t="str">
        <f>IF(ISBLANK('Map (1)'!A38),-1,'Map (1)'!A38)</f>
        <v>E</v>
      </c>
      <c r="D38" s="14">
        <f t="shared" si="4"/>
        <v>1</v>
      </c>
      <c r="E38" s="35"/>
      <c r="I38" s="31">
        <f>IF(I36&gt;0,$F36,0)</f>
        <v>0</v>
      </c>
      <c r="J38" s="31">
        <f>IF(J36&gt;0,$F36,0)</f>
        <v>0</v>
      </c>
      <c r="K38" s="31">
        <f>IF(K36&gt;0,$F36,0)</f>
        <v>0</v>
      </c>
      <c r="L38" s="31">
        <f>IF(L36&gt;0,$F36,0)</f>
        <v>0</v>
      </c>
      <c r="M38" s="31">
        <f>IF(M36&gt;0,$F36,0)</f>
        <v>0</v>
      </c>
      <c r="N38" t="s">
        <v>86</v>
      </c>
    </row>
    <row r="39" spans="1:14" ht="12.75" hidden="1">
      <c r="A39" s="14" t="str">
        <f>IF(ISBLANK('Main (1)'!A39),"",'Main (1)'!A39)</f>
        <v>C</v>
      </c>
      <c r="B39" s="30" t="str">
        <f>IF(ISBLANK('Main (1)'!E39),"NA",'Main (1)'!E39)</f>
        <v>A</v>
      </c>
      <c r="C39" s="30" t="str">
        <f>IF(ISBLANK('Map (1)'!A39),-1,'Map (1)'!A39)</f>
        <v>A</v>
      </c>
      <c r="D39" s="14">
        <f t="shared" si="4"/>
        <v>1</v>
      </c>
      <c r="E39" s="35"/>
      <c r="I39" s="31">
        <f>IF(I36&gt;0,$G36,0)</f>
        <v>0</v>
      </c>
      <c r="J39" s="31">
        <f>IF(J36&gt;0,$G36,0)</f>
        <v>0</v>
      </c>
      <c r="K39" s="31">
        <f>IF(K36&gt;0,$G36,0)</f>
        <v>0</v>
      </c>
      <c r="L39" s="31">
        <f>IF(L36&gt;0,$G36,0)</f>
        <v>0</v>
      </c>
      <c r="M39" s="31">
        <f>IF(M36&gt;0,$G36,0)</f>
        <v>8</v>
      </c>
      <c r="N39" t="s">
        <v>103</v>
      </c>
    </row>
    <row r="40" spans="1:5" ht="12.75" hidden="1">
      <c r="A40" s="14" t="str">
        <f>IF(ISBLANK('Main (1)'!A40),"",'Main (1)'!A40)</f>
        <v>D</v>
      </c>
      <c r="B40" s="30" t="str">
        <f>IF(ISBLANK('Main (1)'!E40),"NA",'Main (1)'!E40)</f>
        <v>G</v>
      </c>
      <c r="C40" s="30" t="str">
        <f>IF(ISBLANK('Map (1)'!A40),-1,'Map (1)'!A40)</f>
        <v>G</v>
      </c>
      <c r="D40" s="14">
        <f t="shared" si="4"/>
        <v>1</v>
      </c>
      <c r="E40" s="35"/>
    </row>
    <row r="41" spans="1:5" ht="12.75" hidden="1">
      <c r="A41" s="14" t="str">
        <f>IF(ISBLANK('Main (1)'!A41),"",'Main (1)'!A41)</f>
        <v>E</v>
      </c>
      <c r="B41" s="30" t="str">
        <f>IF(ISBLANK('Main (1)'!E41),"NA",'Main (1)'!E41)</f>
        <v>D</v>
      </c>
      <c r="C41" s="30" t="str">
        <f>IF(ISBLANK('Map (1)'!A41),-1,'Map (1)'!A41)</f>
        <v>D</v>
      </c>
      <c r="D41" s="14">
        <f t="shared" si="4"/>
        <v>1</v>
      </c>
      <c r="E41" s="35"/>
    </row>
    <row r="42" spans="1:6" ht="12.75" hidden="1">
      <c r="A42" s="14" t="str">
        <f>IF(ISBLANK('Main (1)'!A42),"",'Main (1)'!A42)</f>
        <v>F</v>
      </c>
      <c r="B42" s="30" t="str">
        <f>IF(ISBLANK('Main (1)'!E42),"NA",'Main (1)'!E42)</f>
        <v>H</v>
      </c>
      <c r="C42" s="30" t="str">
        <f>IF(ISBLANK('Map (1)'!A42),-1,'Map (1)'!A42)</f>
        <v>H</v>
      </c>
      <c r="D42" s="14">
        <f t="shared" si="4"/>
        <v>1</v>
      </c>
      <c r="E42" s="36"/>
      <c r="F42" s="37"/>
    </row>
    <row r="43" spans="1:6" ht="12.75" hidden="1">
      <c r="A43" s="14" t="str">
        <f>IF(ISBLANK('Main (1)'!A43),"",'Main (1)'!A43)</f>
        <v>G</v>
      </c>
      <c r="B43" s="30" t="str">
        <f>IF(ISBLANK('Main (1)'!E43),"NA",'Main (1)'!E43)</f>
        <v>C</v>
      </c>
      <c r="C43" s="30" t="str">
        <f>IF(ISBLANK('Map (1)'!A43),-1,'Map (1)'!A43)</f>
        <v>C</v>
      </c>
      <c r="D43" s="14">
        <f t="shared" si="4"/>
        <v>1</v>
      </c>
      <c r="E43" s="36"/>
      <c r="F43" s="37"/>
    </row>
    <row r="44" spans="1:6" ht="12.75" hidden="1">
      <c r="A44" s="14" t="str">
        <f>IF(ISBLANK('Main (1)'!A44),"",'Main (1)'!A44)</f>
        <v>H</v>
      </c>
      <c r="B44" s="30" t="str">
        <f>IF(ISBLANK('Main (1)'!E44),"NA",'Main (1)'!E44)</f>
        <v>B</v>
      </c>
      <c r="C44" s="30" t="str">
        <f>IF(ISBLANK('Map (1)'!A44),"NA",'Map (1)'!A44)</f>
        <v>B</v>
      </c>
      <c r="D44" s="14">
        <f t="shared" si="4"/>
        <v>1</v>
      </c>
      <c r="E44" s="36"/>
      <c r="F44" s="37"/>
    </row>
    <row r="45" spans="1:6" ht="12.75" hidden="1">
      <c r="A45" s="14">
        <f>IF(ISBLANK('Main (1)'!A45),"",'Main (1)'!A45)</f>
      </c>
      <c r="B45" s="30"/>
      <c r="C45" s="30"/>
      <c r="D45" s="14"/>
      <c r="E45" s="15"/>
      <c r="F45" s="17"/>
    </row>
    <row r="46" spans="1:14" ht="25.5" hidden="1">
      <c r="A46" s="14">
        <f>IF(ISBLANK('Main (1)'!A46),"",'Main (1)'!A46)</f>
        <v>6</v>
      </c>
      <c r="B46" s="30" t="str">
        <f>IF(ISBLANK('Main (1)'!E46),"NA",'Main (1)'!E46)</f>
        <v>Answer Below</v>
      </c>
      <c r="C46" s="30" t="str">
        <f>IF(ISBLANK('Map (1)'!A46),"NA",'Map (1)'!A46)</f>
        <v>?</v>
      </c>
      <c r="D46" s="14">
        <f>IF(A46='Main (1)'!A46,IF(C46="?",COUNTA(C47:C51)-COUNTIF(C47:C51,"&lt;0"),1),"check")</f>
        <v>5</v>
      </c>
      <c r="E46" s="15">
        <f>IF(A46='Main (1)'!A46,IF(C46="?",MAX(COUNTIF(D47:D51,"=0")-COUNTIF(C47:C51,"&lt;0"),0),IF(B47="NA",1,0)),"check")</f>
        <v>0</v>
      </c>
      <c r="F46" s="17">
        <f>IF(A46='Main (1)'!A46,IF(C46="?",COUNTIF(D47:D51,"&lt;0"),IF(AND(B47&lt;&gt;"NA",B47&lt;&gt;C46),-1,0)),"check")</f>
        <v>0</v>
      </c>
      <c r="G46" s="17">
        <f>IF(A46='Main (1)'!A46,IF(C46="?",COUNTIF(D47:D51,"&gt;0"),IF(B47=C46,1,0)),"check")</f>
        <v>5</v>
      </c>
      <c r="H46" s="14" t="str">
        <f>IF(ISBLANK('Map (1)'!B46),"",'Map (1)'!B46)</f>
        <v>PC</v>
      </c>
      <c r="I46" s="31">
        <f>IF($H46=I$178,$D46,0)</f>
        <v>0</v>
      </c>
      <c r="J46" s="31">
        <f>IF($H46=J$178,$D46,0)</f>
        <v>0</v>
      </c>
      <c r="K46" s="31">
        <f>IF($H46=K$178,$D46,0)</f>
        <v>5</v>
      </c>
      <c r="L46" s="31">
        <f>IF($H46=L$178,$D46,0)</f>
        <v>0</v>
      </c>
      <c r="M46" s="31">
        <f>IF($H46=M$178,$D46,0)</f>
        <v>0</v>
      </c>
      <c r="N46" t="s">
        <v>102</v>
      </c>
    </row>
    <row r="47" spans="1:14" ht="12.75" hidden="1">
      <c r="A47" s="14" t="str">
        <f>IF(ISBLANK('Main (1)'!A47),"",'Main (1)'!A47)</f>
        <v>A</v>
      </c>
      <c r="B47" s="30" t="str">
        <f>IF(ISBLANK('Main (1)'!E47),"NA",'Main (1)'!E47)</f>
        <v>E</v>
      </c>
      <c r="C47" s="30" t="str">
        <f>IF(ISBLANK('Map (1)'!A47),-1,'Map (1)'!A47)</f>
        <v>E</v>
      </c>
      <c r="D47" s="14">
        <f>IF(AND(C$46="?",C47&lt;&gt;-1),IF(B47="NA",0,IF(B47=C47,1,-1)),IF(AND(C47=-1,B47&lt;&gt;"NA"),-1,0))</f>
        <v>1</v>
      </c>
      <c r="E47" s="33"/>
      <c r="F47" s="34"/>
      <c r="I47" s="31">
        <f>IF(I46&gt;0,$E46,0)</f>
        <v>0</v>
      </c>
      <c r="J47" s="31">
        <f>IF(J46&gt;0,$E46,0)</f>
        <v>0</v>
      </c>
      <c r="K47" s="31">
        <f>IF(K46&gt;0,$E46,0)</f>
        <v>0</v>
      </c>
      <c r="L47" s="31">
        <f>IF(L46&gt;0,$E46,0)</f>
        <v>0</v>
      </c>
      <c r="M47" s="31">
        <f>IF(M46&gt;0,$E46,0)</f>
        <v>0</v>
      </c>
      <c r="N47" t="s">
        <v>85</v>
      </c>
    </row>
    <row r="48" spans="1:14" ht="12.75" hidden="1">
      <c r="A48" s="14" t="str">
        <f>IF(ISBLANK('Main (1)'!A48),"",'Main (1)'!A48)</f>
        <v>B</v>
      </c>
      <c r="B48" s="30" t="str">
        <f>IF(ISBLANK('Main (1)'!E48),"NA",'Main (1)'!E48)</f>
        <v>C</v>
      </c>
      <c r="C48" s="30" t="str">
        <f>IF(ISBLANK('Map (1)'!A48),-1,'Map (1)'!A48)</f>
        <v>C</v>
      </c>
      <c r="D48" s="14">
        <f>IF(AND(C$46="?",C48&lt;&gt;-1),IF(B48="NA",0,IF(B48=C48,1,-1)),IF(AND(C48=-1,B48&lt;&gt;"NA"),-1,0))</f>
        <v>1</v>
      </c>
      <c r="E48" s="35"/>
      <c r="I48" s="31">
        <f>IF(I46&gt;0,$F46,0)</f>
        <v>0</v>
      </c>
      <c r="J48" s="31">
        <f>IF(J46&gt;0,$F46,0)</f>
        <v>0</v>
      </c>
      <c r="K48" s="31">
        <f>IF(K46&gt;0,$F46,0)</f>
        <v>0</v>
      </c>
      <c r="L48" s="31">
        <f>IF(L46&gt;0,$F46,0)</f>
        <v>0</v>
      </c>
      <c r="M48" s="31">
        <f>IF(M46&gt;0,$F46,0)</f>
        <v>0</v>
      </c>
      <c r="N48" t="s">
        <v>86</v>
      </c>
    </row>
    <row r="49" spans="1:14" ht="12.75" hidden="1">
      <c r="A49" s="14" t="str">
        <f>IF(ISBLANK('Main (1)'!A49),"",'Main (1)'!A49)</f>
        <v>C</v>
      </c>
      <c r="B49" s="30" t="str">
        <f>IF(ISBLANK('Main (1)'!E49),"NA",'Main (1)'!E49)</f>
        <v>B</v>
      </c>
      <c r="C49" s="30" t="str">
        <f>IF(ISBLANK('Map (1)'!A49),-1,'Map (1)'!A49)</f>
        <v>B</v>
      </c>
      <c r="D49" s="14">
        <f>IF(AND(C$46="?",C49&lt;&gt;-1),IF(B49="NA",0,IF(B49=C49,1,-1)),IF(AND(C49=-1,B49&lt;&gt;"NA"),-1,0))</f>
        <v>1</v>
      </c>
      <c r="E49" s="35"/>
      <c r="I49" s="31">
        <f>IF(I46&gt;0,$G46,0)</f>
        <v>0</v>
      </c>
      <c r="J49" s="31">
        <f>IF(J46&gt;0,$G46,0)</f>
        <v>0</v>
      </c>
      <c r="K49" s="31">
        <f>IF(K46&gt;0,$G46,0)</f>
        <v>5</v>
      </c>
      <c r="L49" s="31">
        <f>IF(L46&gt;0,$G46,0)</f>
        <v>0</v>
      </c>
      <c r="M49" s="31">
        <f>IF(M46&gt;0,$G46,0)</f>
        <v>0</v>
      </c>
      <c r="N49" t="s">
        <v>103</v>
      </c>
    </row>
    <row r="50" spans="1:5" ht="12.75" hidden="1">
      <c r="A50" s="14" t="str">
        <f>IF(ISBLANK('Main (1)'!A50),"",'Main (1)'!A50)</f>
        <v>D</v>
      </c>
      <c r="B50" s="30" t="str">
        <f>IF(ISBLANK('Main (1)'!E50),"NA",'Main (1)'!E50)</f>
        <v>A</v>
      </c>
      <c r="C50" s="30" t="str">
        <f>IF(ISBLANK('Map (1)'!A50),-1,'Map (1)'!A50)</f>
        <v>A</v>
      </c>
      <c r="D50" s="14">
        <f>IF(AND(C$46="?",C50&lt;&gt;-1),IF(B50="NA",0,IF(B50=C50,1,-1)),IF(AND(C50=-1,B50&lt;&gt;"NA"),-1,0))</f>
        <v>1</v>
      </c>
      <c r="E50" s="35"/>
    </row>
    <row r="51" spans="1:5" ht="12.75" hidden="1">
      <c r="A51" s="14" t="str">
        <f>IF(ISBLANK('Main (1)'!A51),"",'Main (1)'!A51)</f>
        <v>E</v>
      </c>
      <c r="B51" s="30" t="str">
        <f>IF(ISBLANK('Main (1)'!E51),"NA",'Main (1)'!E51)</f>
        <v>D</v>
      </c>
      <c r="C51" s="30" t="str">
        <f>IF(ISBLANK('Map (1)'!A51),-1,'Map (1)'!A51)</f>
        <v>D</v>
      </c>
      <c r="D51" s="14">
        <f>IF(AND(C$46="?",C51&lt;&gt;-1),IF(B51="NA",0,IF(B51=C51,1,-1)),IF(AND(C51=-1,B51&lt;&gt;"NA"),-1,0))</f>
        <v>1</v>
      </c>
      <c r="E51" s="35"/>
    </row>
    <row r="52" spans="1:6" ht="12.75" hidden="1">
      <c r="A52" s="14">
        <f>IF(ISBLANK('Main (1)'!A52),"",'Main (1)'!A52)</f>
      </c>
      <c r="B52" s="30"/>
      <c r="C52" s="30"/>
      <c r="D52" s="14"/>
      <c r="E52" s="15"/>
      <c r="F52" s="17"/>
    </row>
    <row r="53" spans="1:14" ht="25.5" hidden="1">
      <c r="A53" s="14">
        <f>IF(ISBLANK('Main (1)'!A53),"",'Main (1)'!A53)</f>
        <v>7</v>
      </c>
      <c r="B53" s="30" t="str">
        <f>IF(ISBLANK('Main (1)'!E53),"NA",'Main (1)'!E53)</f>
        <v>Answer Below</v>
      </c>
      <c r="C53" s="30" t="str">
        <f>IF(ISBLANK('Map (1)'!A53),"NA",'Map (1)'!A53)</f>
        <v>?</v>
      </c>
      <c r="D53" s="14">
        <f>IF(A53='Main (1)'!A53,IF(C53="?",COUNTA(C54:C60)-COUNTIF(C54:C60,"&lt;0"),1),"check")</f>
        <v>7</v>
      </c>
      <c r="E53" s="15">
        <f>IF(A53='Main (1)'!A53,IF(C53="?",MAX(COUNTIF(D54:D60,"=0")-COUNTIF(C54:C60,"&lt;0"),0),IF(B54="NA",1,0)),"check")</f>
        <v>0</v>
      </c>
      <c r="F53" s="17">
        <f>IF(A53='Main (1)'!A53,IF(C53="?",COUNTIF(D54:D60,"&lt;0"),IF(AND(B54&lt;&gt;"NA",B54&lt;&gt;C53),-1,0)),"check")</f>
        <v>0</v>
      </c>
      <c r="G53" s="17">
        <f>IF(A53='Main (1)'!A53,IF(C53="?",COUNTIF(D54:D60,"&gt;0"),IF(B54=C53,1,0)),"check")</f>
        <v>7</v>
      </c>
      <c r="H53" s="14" t="str">
        <f>IF(ISBLANK('Map (1)'!B53),"",'Map (1)'!B53)</f>
        <v>PC</v>
      </c>
      <c r="I53" s="31">
        <f>IF($H53=I$178,$D53,0)</f>
        <v>0</v>
      </c>
      <c r="J53" s="31">
        <f>IF($H53=J$178,$D53,0)</f>
        <v>0</v>
      </c>
      <c r="K53" s="31">
        <f>IF($H53=K$178,$D53,0)</f>
        <v>7</v>
      </c>
      <c r="L53" s="31">
        <f>IF($H53=L$178,$D53,0)</f>
        <v>0</v>
      </c>
      <c r="M53" s="31">
        <f>IF($H53=M$178,$D53,0)</f>
        <v>0</v>
      </c>
      <c r="N53" t="s">
        <v>102</v>
      </c>
    </row>
    <row r="54" spans="1:14" ht="12.75" hidden="1">
      <c r="A54" s="14" t="str">
        <f>IF(ISBLANK('Main (1)'!A54),"",'Main (1)'!A54)</f>
        <v>A</v>
      </c>
      <c r="B54" s="30" t="str">
        <f>IF(ISBLANK('Main (1)'!E54),"NA",'Main (1)'!E54)</f>
        <v>E</v>
      </c>
      <c r="C54" s="30" t="str">
        <f>IF(ISBLANK('Map (1)'!A54),-1,'Map (1)'!A54)</f>
        <v>E</v>
      </c>
      <c r="D54" s="14">
        <f aca="true" t="shared" si="5" ref="D54:D60">IF(AND(C$53="?",C54&lt;&gt;-1),IF(B54="NA",0,IF(B54=C54,1,-1)),IF(AND(C54=-1,B54&lt;&gt;"NA"),-1,0))</f>
        <v>1</v>
      </c>
      <c r="E54" s="33"/>
      <c r="F54" s="34"/>
      <c r="I54" s="31">
        <f>IF(I53&gt;0,$E53,0)</f>
        <v>0</v>
      </c>
      <c r="J54" s="31">
        <f>IF(J53&gt;0,$E53,0)</f>
        <v>0</v>
      </c>
      <c r="K54" s="31">
        <f>IF(K53&gt;0,$E53,0)</f>
        <v>0</v>
      </c>
      <c r="L54" s="31">
        <f>IF(L53&gt;0,$E53,0)</f>
        <v>0</v>
      </c>
      <c r="M54" s="31">
        <f>IF(M53&gt;0,$E53,0)</f>
        <v>0</v>
      </c>
      <c r="N54" t="s">
        <v>85</v>
      </c>
    </row>
    <row r="55" spans="1:14" ht="12.75" hidden="1">
      <c r="A55" s="14" t="str">
        <f>IF(ISBLANK('Main (1)'!A55),"",'Main (1)'!A55)</f>
        <v>B</v>
      </c>
      <c r="B55" s="30" t="str">
        <f>IF(ISBLANK('Main (1)'!E55),"NA",'Main (1)'!E55)</f>
        <v>C</v>
      </c>
      <c r="C55" s="30" t="str">
        <f>IF(ISBLANK('Map (1)'!A55),-1,'Map (1)'!A55)</f>
        <v>C</v>
      </c>
      <c r="D55" s="14">
        <f t="shared" si="5"/>
        <v>1</v>
      </c>
      <c r="E55" s="35"/>
      <c r="I55" s="31">
        <f>IF(I53&gt;0,$F53,0)</f>
        <v>0</v>
      </c>
      <c r="J55" s="31">
        <f>IF(J53&gt;0,$F53,0)</f>
        <v>0</v>
      </c>
      <c r="K55" s="31">
        <f>IF(K53&gt;0,$F53,0)</f>
        <v>0</v>
      </c>
      <c r="L55" s="31">
        <f>IF(L53&gt;0,$F53,0)</f>
        <v>0</v>
      </c>
      <c r="M55" s="31">
        <f>IF(M53&gt;0,$F53,0)</f>
        <v>0</v>
      </c>
      <c r="N55" t="s">
        <v>86</v>
      </c>
    </row>
    <row r="56" spans="1:14" ht="12.75" hidden="1">
      <c r="A56" s="14" t="str">
        <f>IF(ISBLANK('Main (1)'!A56),"",'Main (1)'!A56)</f>
        <v>C</v>
      </c>
      <c r="B56" s="30" t="str">
        <f>IF(ISBLANK('Main (1)'!E56),"NA",'Main (1)'!E56)</f>
        <v>F</v>
      </c>
      <c r="C56" s="30" t="str">
        <f>IF(ISBLANK('Map (1)'!A56),-1,'Map (1)'!A56)</f>
        <v>F</v>
      </c>
      <c r="D56" s="14">
        <f t="shared" si="5"/>
        <v>1</v>
      </c>
      <c r="E56" s="35"/>
      <c r="I56" s="31">
        <f>IF(I53&gt;0,$G53,0)</f>
        <v>0</v>
      </c>
      <c r="J56" s="31">
        <f>IF(J53&gt;0,$G53,0)</f>
        <v>0</v>
      </c>
      <c r="K56" s="31">
        <f>IF(K53&gt;0,$G53,0)</f>
        <v>7</v>
      </c>
      <c r="L56" s="31">
        <f>IF(L53&gt;0,$G53,0)</f>
        <v>0</v>
      </c>
      <c r="M56" s="31">
        <f>IF(M53&gt;0,$G53,0)</f>
        <v>0</v>
      </c>
      <c r="N56" t="s">
        <v>103</v>
      </c>
    </row>
    <row r="57" spans="1:5" ht="12.75" hidden="1">
      <c r="A57" s="14" t="str">
        <f>IF(ISBLANK('Main (1)'!A57),"",'Main (1)'!A57)</f>
        <v>D</v>
      </c>
      <c r="B57" s="30" t="str">
        <f>IF(ISBLANK('Main (1)'!E57),"NA",'Main (1)'!E57)</f>
        <v>B</v>
      </c>
      <c r="C57" s="30" t="str">
        <f>IF(ISBLANK('Map (1)'!A57),-1,'Map (1)'!A57)</f>
        <v>B</v>
      </c>
      <c r="D57" s="14">
        <f t="shared" si="5"/>
        <v>1</v>
      </c>
      <c r="E57" s="35"/>
    </row>
    <row r="58" spans="1:5" ht="12.75" hidden="1">
      <c r="A58" s="14" t="str">
        <f>IF(ISBLANK('Main (1)'!A58),"",'Main (1)'!A58)</f>
        <v>E</v>
      </c>
      <c r="B58" s="30" t="str">
        <f>IF(ISBLANK('Main (1)'!E58),"NA",'Main (1)'!E58)</f>
        <v>G</v>
      </c>
      <c r="C58" s="30" t="str">
        <f>IF(ISBLANK('Map (1)'!A58),-1,'Map (1)'!A58)</f>
        <v>G</v>
      </c>
      <c r="D58" s="14">
        <f t="shared" si="5"/>
        <v>1</v>
      </c>
      <c r="E58" s="35"/>
    </row>
    <row r="59" spans="1:5" ht="12.75" hidden="1">
      <c r="A59" s="14" t="str">
        <f>IF(ISBLANK('Main (1)'!A59),"",'Main (1)'!A59)</f>
        <v>F</v>
      </c>
      <c r="B59" s="30" t="str">
        <f>IF(ISBLANK('Main (1)'!E59),"NA",'Main (1)'!E59)</f>
        <v>D</v>
      </c>
      <c r="C59" s="30" t="str">
        <f>IF(ISBLANK('Map (1)'!A59),-1,'Map (1)'!A59)</f>
        <v>D</v>
      </c>
      <c r="D59" s="14">
        <f t="shared" si="5"/>
        <v>1</v>
      </c>
      <c r="E59" s="35"/>
    </row>
    <row r="60" spans="1:5" ht="12.75" hidden="1">
      <c r="A60" s="14" t="str">
        <f>IF(ISBLANK('Main (1)'!A60),"",'Main (1)'!A60)</f>
        <v>G</v>
      </c>
      <c r="B60" s="30" t="str">
        <f>IF(ISBLANK('Main (1)'!E60),"NA",'Main (1)'!E60)</f>
        <v>A</v>
      </c>
      <c r="C60" s="30" t="str">
        <f>IF(ISBLANK('Map (1)'!A60),-1,'Map (1)'!A60)</f>
        <v>A</v>
      </c>
      <c r="D60" s="14">
        <f t="shared" si="5"/>
        <v>1</v>
      </c>
      <c r="E60" s="35"/>
    </row>
    <row r="61" spans="1:6" ht="12.75" hidden="1">
      <c r="A61" s="14">
        <f>IF(ISBLANK('Main (1)'!A61),"",'Main (1)'!A61)</f>
      </c>
      <c r="B61" s="30"/>
      <c r="C61" s="30"/>
      <c r="D61" s="14"/>
      <c r="E61" s="15"/>
      <c r="F61" s="17"/>
    </row>
    <row r="62" spans="1:14" ht="25.5" hidden="1">
      <c r="A62" s="14">
        <f>IF(ISBLANK('Main (1)'!A62),"",'Main (1)'!A62)</f>
        <v>8</v>
      </c>
      <c r="B62" s="30" t="str">
        <f>IF(ISBLANK('Main (1)'!E62),"NA",'Main (1)'!E62)</f>
        <v>Answer Below</v>
      </c>
      <c r="C62" s="30" t="str">
        <f>IF(ISBLANK('Map (1)'!A62),"NA",'Map (1)'!A62)</f>
        <v>?</v>
      </c>
      <c r="D62" s="14">
        <f>IF(A62='Main (1)'!A62,IF(C62="?",COUNTA(C63:C70)-COUNTIF(C63:C70,"&lt;0"),1),"check")</f>
        <v>8</v>
      </c>
      <c r="E62" s="15">
        <f>IF(A62='Main (1)'!A62,IF(C62="?",MAX(COUNTIF(D63:D70,"=0")-COUNTIF(C63:C70,"&lt;0"),0),IF(B63="NA",1,0)),"check")</f>
        <v>0</v>
      </c>
      <c r="F62" s="17">
        <f>IF(A62='Main (1)'!A62,IF(C62="?",COUNTIF(D63:D70,"&lt;0"),IF(AND(B63&lt;&gt;"NA",B63&lt;&gt;C62),-1,0)),"check")</f>
        <v>0</v>
      </c>
      <c r="G62" s="17">
        <f>IF(A62='Main (1)'!A62,IF(C62="?",COUNTIF(D63:D70,"&gt;0"),IF(B63=C62,1,0)),"check")</f>
        <v>8</v>
      </c>
      <c r="H62" s="14" t="str">
        <f>IF(ISBLANK('Map (1)'!B62),"",'Map (1)'!B62)</f>
        <v>PGM</v>
      </c>
      <c r="I62" s="31">
        <f>IF($H62=I$178,$D62,0)</f>
        <v>0</v>
      </c>
      <c r="J62" s="31">
        <f>IF($H62=J$178,$D62,0)</f>
        <v>0</v>
      </c>
      <c r="K62" s="31">
        <f>IF($H62=K$178,$D62,0)</f>
        <v>0</v>
      </c>
      <c r="L62" s="31">
        <f>IF($H62=L$178,$D62,0)</f>
        <v>8</v>
      </c>
      <c r="M62" s="31">
        <f>IF($H62=M$178,$D62,0)</f>
        <v>0</v>
      </c>
      <c r="N62" t="s">
        <v>102</v>
      </c>
    </row>
    <row r="63" spans="1:14" ht="12.75" hidden="1">
      <c r="A63" s="14" t="str">
        <f>IF(ISBLANK('Main (1)'!A63),"",'Main (1)'!A63)</f>
        <v>A</v>
      </c>
      <c r="B63" s="30" t="str">
        <f>IF(ISBLANK('Main (1)'!E63),"NA",'Main (1)'!E63)</f>
        <v>F</v>
      </c>
      <c r="C63" s="30" t="str">
        <f>IF(ISBLANK('Map (1)'!A63),-1,'Map (1)'!A63)</f>
        <v>F</v>
      </c>
      <c r="D63" s="14">
        <f aca="true" t="shared" si="6" ref="D63:D70">IF(AND(C$62="?",C63&lt;&gt;-1),IF(B63="NA",0,IF(B63=C63,1,-1)),IF(AND(C63=-1,B63&lt;&gt;"NA"),-1,0))</f>
        <v>1</v>
      </c>
      <c r="E63" s="33"/>
      <c r="F63" s="34"/>
      <c r="I63" s="31">
        <f>IF(I62&gt;0,$E62,0)</f>
        <v>0</v>
      </c>
      <c r="J63" s="31">
        <f>IF(J62&gt;0,$E62,0)</f>
        <v>0</v>
      </c>
      <c r="K63" s="31">
        <f>IF(K62&gt;0,$E62,0)</f>
        <v>0</v>
      </c>
      <c r="L63" s="31">
        <f>IF(L62&gt;0,$E62,0)</f>
        <v>0</v>
      </c>
      <c r="M63" s="31">
        <f>IF(M62&gt;0,$E62,0)</f>
        <v>0</v>
      </c>
      <c r="N63" t="s">
        <v>85</v>
      </c>
    </row>
    <row r="64" spans="1:14" ht="12.75" hidden="1">
      <c r="A64" s="14" t="str">
        <f>IF(ISBLANK('Main (1)'!A64),"",'Main (1)'!A64)</f>
        <v>B</v>
      </c>
      <c r="B64" s="30" t="str">
        <f>IF(ISBLANK('Main (1)'!E64),"NA",'Main (1)'!E64)</f>
        <v>G</v>
      </c>
      <c r="C64" s="30" t="str">
        <f>IF(ISBLANK('Map (1)'!A64),-1,'Map (1)'!A64)</f>
        <v>G</v>
      </c>
      <c r="D64" s="14">
        <f t="shared" si="6"/>
        <v>1</v>
      </c>
      <c r="E64" s="35"/>
      <c r="I64" s="31">
        <f>IF(I62&gt;0,$F62,0)</f>
        <v>0</v>
      </c>
      <c r="J64" s="31">
        <f>IF(J62&gt;0,$F62,0)</f>
        <v>0</v>
      </c>
      <c r="K64" s="31">
        <f>IF(K62&gt;0,$F62,0)</f>
        <v>0</v>
      </c>
      <c r="L64" s="31">
        <f>IF(L62&gt;0,$F62,0)</f>
        <v>0</v>
      </c>
      <c r="M64" s="31">
        <f>IF(M62&gt;0,$F62,0)</f>
        <v>0</v>
      </c>
      <c r="N64" t="s">
        <v>86</v>
      </c>
    </row>
    <row r="65" spans="1:14" ht="12.75" hidden="1">
      <c r="A65" s="14" t="str">
        <f>IF(ISBLANK('Main (1)'!A65),"",'Main (1)'!A65)</f>
        <v>C</v>
      </c>
      <c r="B65" s="30" t="str">
        <f>IF(ISBLANK('Main (1)'!E65),"NA",'Main (1)'!E65)</f>
        <v>D</v>
      </c>
      <c r="C65" s="30" t="str">
        <f>IF(ISBLANK('Map (1)'!A65),-1,'Map (1)'!A65)</f>
        <v>D</v>
      </c>
      <c r="D65" s="14">
        <f t="shared" si="6"/>
        <v>1</v>
      </c>
      <c r="E65" s="35"/>
      <c r="I65" s="31">
        <f>IF(I62&gt;0,$G62,0)</f>
        <v>0</v>
      </c>
      <c r="J65" s="31">
        <f>IF(J62&gt;0,$G62,0)</f>
        <v>0</v>
      </c>
      <c r="K65" s="31">
        <f>IF(K62&gt;0,$G62,0)</f>
        <v>0</v>
      </c>
      <c r="L65" s="31">
        <f>IF(L62&gt;0,$G62,0)</f>
        <v>8</v>
      </c>
      <c r="M65" s="31">
        <f>IF(M62&gt;0,$G62,0)</f>
        <v>0</v>
      </c>
      <c r="N65" t="s">
        <v>103</v>
      </c>
    </row>
    <row r="66" spans="1:5" ht="12.75" hidden="1">
      <c r="A66" s="14" t="str">
        <f>IF(ISBLANK('Main (1)'!A66),"",'Main (1)'!A66)</f>
        <v>D</v>
      </c>
      <c r="B66" s="30" t="str">
        <f>IF(ISBLANK('Main (1)'!E66),"NA",'Main (1)'!E66)</f>
        <v>H</v>
      </c>
      <c r="C66" s="30" t="str">
        <f>IF(ISBLANK('Map (1)'!A66),-1,'Map (1)'!A66)</f>
        <v>H</v>
      </c>
      <c r="D66" s="14">
        <f t="shared" si="6"/>
        <v>1</v>
      </c>
      <c r="E66" s="35"/>
    </row>
    <row r="67" spans="1:5" ht="12.75" hidden="1">
      <c r="A67" s="14" t="str">
        <f>IF(ISBLANK('Main (1)'!A67),"",'Main (1)'!A67)</f>
        <v>E</v>
      </c>
      <c r="B67" s="30" t="str">
        <f>IF(ISBLANK('Main (1)'!E67),"NA",'Main (1)'!E67)</f>
        <v>B</v>
      </c>
      <c r="C67" s="30" t="str">
        <f>IF(ISBLANK('Map (1)'!A67),-1,'Map (1)'!A67)</f>
        <v>B</v>
      </c>
      <c r="D67" s="14">
        <f t="shared" si="6"/>
        <v>1</v>
      </c>
      <c r="E67" s="35"/>
    </row>
    <row r="68" spans="1:5" ht="12.75" hidden="1">
      <c r="A68" s="14" t="str">
        <f>IF(ISBLANK('Main (1)'!A68),"",'Main (1)'!A68)</f>
        <v>F</v>
      </c>
      <c r="B68" s="30" t="str">
        <f>IF(ISBLANK('Main (1)'!E68),"NA",'Main (1)'!E68)</f>
        <v>C</v>
      </c>
      <c r="C68" s="30" t="str">
        <f>IF(ISBLANK('Map (1)'!A68),-1,'Map (1)'!A68)</f>
        <v>C</v>
      </c>
      <c r="D68" s="14">
        <f t="shared" si="6"/>
        <v>1</v>
      </c>
      <c r="E68" s="35"/>
    </row>
    <row r="69" spans="1:5" ht="12.75" hidden="1">
      <c r="A69" s="14" t="str">
        <f>IF(ISBLANK('Main (1)'!A69),"",'Main (1)'!A69)</f>
        <v>G</v>
      </c>
      <c r="B69" s="30" t="str">
        <f>IF(ISBLANK('Main (1)'!E69),"NA",'Main (1)'!E69)</f>
        <v>A</v>
      </c>
      <c r="C69" s="30" t="str">
        <f>IF(ISBLANK('Map (1)'!A69),-1,'Map (1)'!A69)</f>
        <v>A</v>
      </c>
      <c r="D69" s="14">
        <f t="shared" si="6"/>
        <v>1</v>
      </c>
      <c r="E69" s="35"/>
    </row>
    <row r="70" spans="1:5" ht="12.75" hidden="1">
      <c r="A70" s="14" t="str">
        <f>IF(ISBLANK('Main (1)'!A70),"",'Main (1)'!A70)</f>
        <v>H</v>
      </c>
      <c r="B70" s="30" t="str">
        <f>IF(ISBLANK('Main (1)'!E70),"NA",'Main (1)'!E70)</f>
        <v>E</v>
      </c>
      <c r="C70" s="30" t="str">
        <f>IF(ISBLANK('Map (1)'!A70),"NA",'Map (1)'!A70)</f>
        <v>E</v>
      </c>
      <c r="D70" s="14">
        <f t="shared" si="6"/>
        <v>1</v>
      </c>
      <c r="E70" s="35"/>
    </row>
    <row r="71" spans="1:3" ht="12.75" hidden="1">
      <c r="A71" s="14">
        <f>IF(ISBLANK('Main (1)'!A71),"",'Main (1)'!A71)</f>
      </c>
      <c r="B71" s="30"/>
      <c r="C71" s="30"/>
    </row>
    <row r="72" spans="1:14" ht="25.5" hidden="1">
      <c r="A72" s="14">
        <f>IF(ISBLANK('Main (1)'!A72),"",'Main (1)'!A72)</f>
        <v>9</v>
      </c>
      <c r="B72" s="30" t="str">
        <f>IF(ISBLANK('Main (1)'!E72),"NA",'Main (1)'!E72)</f>
        <v>Answer Below</v>
      </c>
      <c r="C72" s="30" t="str">
        <f>IF(ISBLANK('Map (1)'!A72),"NA",'Map (1)'!A72)</f>
        <v>?</v>
      </c>
      <c r="D72" s="14">
        <f>IF(A72='Main (1)'!A72,IF(C72="?",COUNTA(C73:C79)-COUNTIF(C73:C79,"&lt;0"),1),"check")</f>
        <v>7</v>
      </c>
      <c r="E72" s="15">
        <f>IF(A72='Main (1)'!A72,IF(C72="?",MAX(COUNTIF(D73:D79,"=0")-COUNTIF(C73:C79,"&lt;0"),0),IF(B73="NA",1,0)),"check")</f>
        <v>0</v>
      </c>
      <c r="F72" s="17">
        <f>IF(A72='Main (1)'!A72,IF(C72="?",COUNTIF(D73:D79,"&lt;0"),IF(AND(B73&lt;&gt;"NA",B73&lt;&gt;C72),-1,0)),"check")</f>
        <v>0</v>
      </c>
      <c r="G72" s="17">
        <f>IF(A72='Main (1)'!A72,IF(C72="?",COUNTIF(D73:D79,"&gt;0"),IF(B73=C72,1,0)),"check")</f>
        <v>7</v>
      </c>
      <c r="H72" s="14" t="str">
        <f>IF(ISBLANK('Map (1)'!B72),"",'Map (1)'!B72)</f>
        <v>LOGIC</v>
      </c>
      <c r="I72" s="31">
        <f>IF($H72=I$178,$D72,0)</f>
        <v>7</v>
      </c>
      <c r="J72" s="31">
        <f>IF($H72=J$178,$D72,0)</f>
        <v>0</v>
      </c>
      <c r="K72" s="31">
        <f>IF($H72=K$178,$D72,0)</f>
        <v>0</v>
      </c>
      <c r="L72" s="31">
        <f>IF($H72=L$178,$D72,0)</f>
        <v>0</v>
      </c>
      <c r="M72" s="31">
        <f>IF($H72=M$178,$D72,0)</f>
        <v>0</v>
      </c>
      <c r="N72" t="s">
        <v>102</v>
      </c>
    </row>
    <row r="73" spans="1:14" ht="12.75" hidden="1">
      <c r="A73" s="14" t="str">
        <f>IF(ISBLANK('Main (1)'!A73),"",'Main (1)'!A73)</f>
        <v>A</v>
      </c>
      <c r="B73" s="30" t="str">
        <f>IF(ISBLANK('Main (1)'!E73),"NA",'Main (1)'!E73)</f>
        <v>G</v>
      </c>
      <c r="C73" s="30" t="str">
        <f>IF(ISBLANK('Map (1)'!A73),-1,'Map (1)'!A73)</f>
        <v>G</v>
      </c>
      <c r="D73" s="14">
        <f aca="true" t="shared" si="7" ref="D73:D79">IF(AND(C$72="?",C73&lt;&gt;-1),IF(B73="NA",0,IF(B73=C73,1,-1)),IF(AND(C73=-1,B73&lt;&gt;"NA"),-1,0))</f>
        <v>1</v>
      </c>
      <c r="E73" s="33"/>
      <c r="F73" s="34"/>
      <c r="I73" s="31">
        <f>IF(I72&gt;0,$E72,0)</f>
        <v>0</v>
      </c>
      <c r="J73" s="31">
        <f>IF(J72&gt;0,$E72,0)</f>
        <v>0</v>
      </c>
      <c r="K73" s="31">
        <f>IF(K72&gt;0,$E72,0)</f>
        <v>0</v>
      </c>
      <c r="L73" s="31">
        <f>IF(L72&gt;0,$E72,0)</f>
        <v>0</v>
      </c>
      <c r="M73" s="31">
        <f>IF(M72&gt;0,$E72,0)</f>
        <v>0</v>
      </c>
      <c r="N73" t="s">
        <v>85</v>
      </c>
    </row>
    <row r="74" spans="1:14" ht="12.75" hidden="1">
      <c r="A74" s="14" t="str">
        <f>IF(ISBLANK('Main (1)'!A74),"",'Main (1)'!A74)</f>
        <v>B</v>
      </c>
      <c r="B74" s="30" t="str">
        <f>IF(ISBLANK('Main (1)'!E74),"NA",'Main (1)'!E74)</f>
        <v>F</v>
      </c>
      <c r="C74" s="30" t="str">
        <f>IF(ISBLANK('Map (1)'!A74),-1,'Map (1)'!A74)</f>
        <v>F</v>
      </c>
      <c r="D74" s="14">
        <f t="shared" si="7"/>
        <v>1</v>
      </c>
      <c r="E74" s="35"/>
      <c r="I74" s="31">
        <f>IF(I72&gt;0,$F72,0)</f>
        <v>0</v>
      </c>
      <c r="J74" s="31">
        <f>IF(J72&gt;0,$F72,0)</f>
        <v>0</v>
      </c>
      <c r="K74" s="31">
        <f>IF(K72&gt;0,$F72,0)</f>
        <v>0</v>
      </c>
      <c r="L74" s="31">
        <f>IF(L72&gt;0,$F72,0)</f>
        <v>0</v>
      </c>
      <c r="M74" s="31">
        <f>IF(M72&gt;0,$F72,0)</f>
        <v>0</v>
      </c>
      <c r="N74" t="s">
        <v>86</v>
      </c>
    </row>
    <row r="75" spans="1:14" ht="12.75" hidden="1">
      <c r="A75" s="14" t="str">
        <f>IF(ISBLANK('Main (1)'!A75),"",'Main (1)'!A75)</f>
        <v>C</v>
      </c>
      <c r="B75" s="30" t="str">
        <f>IF(ISBLANK('Main (1)'!E75),"NA",'Main (1)'!E75)</f>
        <v>D</v>
      </c>
      <c r="C75" s="30" t="str">
        <f>IF(ISBLANK('Map (1)'!A75),-1,'Map (1)'!A75)</f>
        <v>D</v>
      </c>
      <c r="D75" s="14">
        <f t="shared" si="7"/>
        <v>1</v>
      </c>
      <c r="E75" s="35"/>
      <c r="I75" s="31">
        <f>IF(I72&gt;0,$G72,0)</f>
        <v>7</v>
      </c>
      <c r="J75" s="31">
        <f>IF(J72&gt;0,$G72,0)</f>
        <v>0</v>
      </c>
      <c r="K75" s="31">
        <f>IF(K72&gt;0,$G72,0)</f>
        <v>0</v>
      </c>
      <c r="L75" s="31">
        <f>IF(L72&gt;0,$G72,0)</f>
        <v>0</v>
      </c>
      <c r="M75" s="31">
        <f>IF(M72&gt;0,$G72,0)</f>
        <v>0</v>
      </c>
      <c r="N75" t="s">
        <v>103</v>
      </c>
    </row>
    <row r="76" spans="1:5" ht="12.75" hidden="1">
      <c r="A76" s="14" t="str">
        <f>IF(ISBLANK('Main (1)'!A76),"",'Main (1)'!A76)</f>
        <v>D</v>
      </c>
      <c r="B76" s="30" t="str">
        <f>IF(ISBLANK('Main (1)'!E76),"NA",'Main (1)'!E76)</f>
        <v>B</v>
      </c>
      <c r="C76" s="30" t="str">
        <f>IF(ISBLANK('Map (1)'!A76),-1,'Map (1)'!A76)</f>
        <v>B</v>
      </c>
      <c r="D76" s="14">
        <f t="shared" si="7"/>
        <v>1</v>
      </c>
      <c r="E76" s="35"/>
    </row>
    <row r="77" spans="1:5" ht="12.75" hidden="1">
      <c r="A77" s="14" t="str">
        <f>IF(ISBLANK('Main (1)'!A77),"",'Main (1)'!A77)</f>
        <v>E</v>
      </c>
      <c r="B77" s="30" t="str">
        <f>IF(ISBLANK('Main (1)'!E77),"NA",'Main (1)'!E77)</f>
        <v>C</v>
      </c>
      <c r="C77" s="30" t="str">
        <f>IF(ISBLANK('Map (1)'!A77),-1,'Map (1)'!A77)</f>
        <v>C</v>
      </c>
      <c r="D77" s="14">
        <f t="shared" si="7"/>
        <v>1</v>
      </c>
      <c r="E77" s="35"/>
    </row>
    <row r="78" spans="1:6" ht="12.75" hidden="1">
      <c r="A78" s="14" t="str">
        <f>IF(ISBLANK('Main (1)'!A78),"",'Main (1)'!A78)</f>
        <v>F</v>
      </c>
      <c r="B78" s="30" t="str">
        <f>IF(ISBLANK('Main (1)'!E78),"NA",'Main (1)'!E78)</f>
        <v>A</v>
      </c>
      <c r="C78" s="30" t="str">
        <f>IF(ISBLANK('Map (1)'!A78),-1,'Map (1)'!A78)</f>
        <v>A</v>
      </c>
      <c r="D78" s="14">
        <f t="shared" si="7"/>
        <v>1</v>
      </c>
      <c r="E78" s="36"/>
      <c r="F78" s="37"/>
    </row>
    <row r="79" spans="1:6" ht="12.75" hidden="1">
      <c r="A79" s="14" t="str">
        <f>IF(ISBLANK('Main (1)'!A79),"",'Main (1)'!A79)</f>
        <v>G</v>
      </c>
      <c r="B79" s="30" t="str">
        <f>IF(ISBLANK('Main (1)'!E79),"NA",'Main (1)'!E79)</f>
        <v>E</v>
      </c>
      <c r="C79" s="30" t="str">
        <f>IF(ISBLANK('Map (1)'!A79),"NA",'Map (1)'!A79)</f>
        <v>E</v>
      </c>
      <c r="D79" s="14">
        <f t="shared" si="7"/>
        <v>1</v>
      </c>
      <c r="E79" s="36"/>
      <c r="F79" s="37"/>
    </row>
    <row r="80" spans="1:3" ht="12.75" hidden="1">
      <c r="A80" s="14">
        <f>IF(ISBLANK('Main (1)'!A80),"",'Main (1)'!A80)</f>
      </c>
      <c r="B80" s="30"/>
      <c r="C80" s="30"/>
    </row>
    <row r="81" spans="1:14" ht="25.5" hidden="1">
      <c r="A81" s="14">
        <f>IF(ISBLANK('Main (1)'!A81),"",'Main (1)'!A81)</f>
        <v>10</v>
      </c>
      <c r="B81" s="30" t="str">
        <f>IF(ISBLANK('Main (1)'!E81),"NA",'Main (1)'!E81)</f>
        <v>Answer Below</v>
      </c>
      <c r="C81" s="30" t="str">
        <f>IF(ISBLANK('Map (1)'!A81),"NA",'Map (1)'!A81)</f>
        <v>?</v>
      </c>
      <c r="D81" s="14">
        <f>IF(A81='Main (1)'!A81,IF(C81="?",COUNTA(C82:C87)-COUNTIF(C82:C87,"&lt;0"),1),"check")</f>
        <v>6</v>
      </c>
      <c r="E81" s="15">
        <f>IF(A81='Main (1)'!A81,IF(C81="?",MAX(COUNTIF(D82:D87,"=0")-COUNTIF(C82:C87,"&lt;0"),0),IF(B82="NA",1,0)),"check")</f>
        <v>0</v>
      </c>
      <c r="F81" s="17">
        <f>IF(A81='Main (1)'!A81,IF(C81="?",COUNTIF(D82:D87,"&lt;0"),IF(AND(B82&lt;&gt;"NA",B82&lt;&gt;C81),-1,0)),"check")</f>
        <v>0</v>
      </c>
      <c r="G81" s="17">
        <f>IF(A81='Main (1)'!A81,IF(C81="?",COUNTIF(D82:D87,"&gt;0"),IF(B82=C81,1,0)),"check")</f>
        <v>6</v>
      </c>
      <c r="H81" s="14" t="str">
        <f>IF(ISBLANK('Map (1)'!B81),"",'Map (1)'!B81)</f>
        <v>MATH</v>
      </c>
      <c r="I81" s="31">
        <f>IF($H81=I$178,$D81,0)</f>
        <v>0</v>
      </c>
      <c r="J81" s="31">
        <f>IF($H81=J$178,$D81,0)</f>
        <v>6</v>
      </c>
      <c r="K81" s="31">
        <f>IF($H81=K$178,$D81,0)</f>
        <v>0</v>
      </c>
      <c r="L81" s="31">
        <f>IF($H81=L$178,$D81,0)</f>
        <v>0</v>
      </c>
      <c r="M81" s="31">
        <f>IF($H81=M$178,$D81,0)</f>
        <v>0</v>
      </c>
      <c r="N81" t="s">
        <v>102</v>
      </c>
    </row>
    <row r="82" spans="1:14" ht="12.75" hidden="1">
      <c r="A82" s="14" t="str">
        <f>IF(ISBLANK('Main (1)'!A82),"",'Main (1)'!A82)</f>
        <v>A</v>
      </c>
      <c r="B82" s="30" t="str">
        <f>IF(ISBLANK('Main (1)'!E82),"NA",'Main (1)'!E82)</f>
        <v>D</v>
      </c>
      <c r="C82" s="30" t="str">
        <f>IF(ISBLANK('Map (1)'!A82),-1,'Map (1)'!A82)</f>
        <v>D</v>
      </c>
      <c r="D82" s="14">
        <f aca="true" t="shared" si="8" ref="D82:D87">IF(AND(C$81="?",C82&lt;&gt;-1),IF(B82="NA",0,IF(B82=C82,1,-1)),IF(AND(C82=-1,B82&lt;&gt;"NA"),-1,0))</f>
        <v>1</v>
      </c>
      <c r="E82" s="33"/>
      <c r="F82" s="34"/>
      <c r="I82" s="31">
        <f>IF(I81&gt;0,$E81,0)</f>
        <v>0</v>
      </c>
      <c r="J82" s="31">
        <f>IF(J81&gt;0,$E81,0)</f>
        <v>0</v>
      </c>
      <c r="K82" s="31">
        <f>IF(K81&gt;0,$E81,0)</f>
        <v>0</v>
      </c>
      <c r="L82" s="31">
        <f>IF(L81&gt;0,$E81,0)</f>
        <v>0</v>
      </c>
      <c r="M82" s="31">
        <f>IF(M81&gt;0,$E81,0)</f>
        <v>0</v>
      </c>
      <c r="N82" t="s">
        <v>85</v>
      </c>
    </row>
    <row r="83" spans="1:14" ht="12.75" hidden="1">
      <c r="A83" s="14" t="str">
        <f>IF(ISBLANK('Main (1)'!A83),"",'Main (1)'!A83)</f>
        <v>B</v>
      </c>
      <c r="B83" s="30" t="str">
        <f>IF(ISBLANK('Main (1)'!E83),"NA",'Main (1)'!E83)</f>
        <v>A</v>
      </c>
      <c r="C83" s="30" t="str">
        <f>IF(ISBLANK('Map (1)'!A83),-1,'Map (1)'!A83)</f>
        <v>A</v>
      </c>
      <c r="D83" s="14">
        <f t="shared" si="8"/>
        <v>1</v>
      </c>
      <c r="E83" s="35"/>
      <c r="I83" s="31">
        <f>IF(I81&gt;0,$F81,0)</f>
        <v>0</v>
      </c>
      <c r="J83" s="31">
        <f>IF(J81&gt;0,$F81,0)</f>
        <v>0</v>
      </c>
      <c r="K83" s="31">
        <f>IF(K81&gt;0,$F81,0)</f>
        <v>0</v>
      </c>
      <c r="L83" s="31">
        <f>IF(L81&gt;0,$F81,0)</f>
        <v>0</v>
      </c>
      <c r="M83" s="31">
        <f>IF(M81&gt;0,$F81,0)</f>
        <v>0</v>
      </c>
      <c r="N83" t="s">
        <v>86</v>
      </c>
    </row>
    <row r="84" spans="1:14" ht="12.75" hidden="1">
      <c r="A84" s="14" t="str">
        <f>IF(ISBLANK('Main (1)'!A84),"",'Main (1)'!A84)</f>
        <v>C</v>
      </c>
      <c r="B84" s="30" t="str">
        <f>IF(ISBLANK('Main (1)'!E84),"NA",'Main (1)'!E84)</f>
        <v>F</v>
      </c>
      <c r="C84" s="30" t="str">
        <f>IF(ISBLANK('Map (1)'!A84),-1,'Map (1)'!A84)</f>
        <v>F</v>
      </c>
      <c r="D84" s="14">
        <f t="shared" si="8"/>
        <v>1</v>
      </c>
      <c r="E84" s="35"/>
      <c r="I84" s="31">
        <f>IF(I81&gt;0,$G81,0)</f>
        <v>0</v>
      </c>
      <c r="J84" s="31">
        <f>IF(J81&gt;0,$G81,0)</f>
        <v>6</v>
      </c>
      <c r="K84" s="31">
        <f>IF(K81&gt;0,$G81,0)</f>
        <v>0</v>
      </c>
      <c r="L84" s="31">
        <f>IF(L81&gt;0,$G81,0)</f>
        <v>0</v>
      </c>
      <c r="M84" s="31">
        <f>IF(M81&gt;0,$G81,0)</f>
        <v>0</v>
      </c>
      <c r="N84" t="s">
        <v>103</v>
      </c>
    </row>
    <row r="85" spans="1:5" ht="12.75" hidden="1">
      <c r="A85" s="14" t="str">
        <f>IF(ISBLANK('Main (1)'!A85),"",'Main (1)'!A85)</f>
        <v>D</v>
      </c>
      <c r="B85" s="30" t="str">
        <f>IF(ISBLANK('Main (1)'!E85),"NA",'Main (1)'!E85)</f>
        <v>B</v>
      </c>
      <c r="C85" s="30" t="str">
        <f>IF(ISBLANK('Map (1)'!A85),-1,'Map (1)'!A85)</f>
        <v>B</v>
      </c>
      <c r="D85" s="14">
        <f t="shared" si="8"/>
        <v>1</v>
      </c>
      <c r="E85" s="35"/>
    </row>
    <row r="86" spans="1:5" ht="12.75" hidden="1">
      <c r="A86" s="14" t="str">
        <f>IF(ISBLANK('Main (1)'!A86),"",'Main (1)'!A86)</f>
        <v>E</v>
      </c>
      <c r="B86" s="30" t="str">
        <f>IF(ISBLANK('Main (1)'!E86),"NA",'Main (1)'!E86)</f>
        <v>C</v>
      </c>
      <c r="C86" s="30" t="str">
        <f>IF(ISBLANK('Map (1)'!A86),-1,'Map (1)'!A86)</f>
        <v>C</v>
      </c>
      <c r="D86" s="14">
        <f t="shared" si="8"/>
        <v>1</v>
      </c>
      <c r="E86" s="35"/>
    </row>
    <row r="87" spans="1:5" ht="12.75" hidden="1">
      <c r="A87" s="14" t="str">
        <f>IF(ISBLANK('Main (1)'!A87),"",'Main (1)'!A87)</f>
        <v>F</v>
      </c>
      <c r="B87" s="30" t="str">
        <f>IF(ISBLANK('Main (1)'!E87),"NA",'Main (1)'!E87)</f>
        <v>E</v>
      </c>
      <c r="C87" s="30" t="str">
        <f>IF(ISBLANK('Map (1)'!A87),-1,'Map (1)'!A87)</f>
        <v>E</v>
      </c>
      <c r="D87" s="14">
        <f t="shared" si="8"/>
        <v>1</v>
      </c>
      <c r="E87" s="35"/>
    </row>
    <row r="88" spans="1:3" ht="12.75" hidden="1">
      <c r="A88" s="14">
        <f>IF(ISBLANK('Main (1)'!A88),"",'Main (1)'!A88)</f>
      </c>
      <c r="B88" s="30"/>
      <c r="C88" s="30"/>
    </row>
    <row r="89" spans="1:14" ht="25.5" hidden="1">
      <c r="A89" s="14">
        <f>IF(ISBLANK('Main (1)'!A89),"",'Main (1)'!A89)</f>
        <v>11</v>
      </c>
      <c r="B89" s="30" t="str">
        <f>IF(ISBLANK('Main (1)'!E89),"NA",'Main (1)'!E89)</f>
        <v>Answer Below</v>
      </c>
      <c r="C89" s="30" t="str">
        <f>IF(ISBLANK('Map (1)'!A89),"NA",'Map (1)'!A89)</f>
        <v>?</v>
      </c>
      <c r="D89" s="14">
        <f>IF(A89='Main (1)'!A89,IF(C89="?",COUNTA(C90:C94)-COUNTIF(C90:C94,"&lt;0"),1),"check")</f>
        <v>5</v>
      </c>
      <c r="E89" s="15">
        <f>IF(A89='Main (1)'!A89,IF(C89="?",MAX(COUNTIF(D90:D94,"=0")-COUNTIF(C90:C94,"&lt;0"),0),IF(B90="NA",1,0)),"check")</f>
        <v>0</v>
      </c>
      <c r="F89" s="17">
        <f>IF(A89='Main (1)'!A89,IF(C89="?",COUNTIF(D90:D94,"&lt;0"),IF(AND(B90&lt;&gt;"NA",B90&lt;&gt;C89),-1,0)),"check")</f>
        <v>0</v>
      </c>
      <c r="G89" s="17">
        <f>IF(A89='Main (1)'!A89,IF(C89="?",COUNTIF(D90:D94,"&gt;0"),IF(B90=C89,1,0)),"check")</f>
        <v>5</v>
      </c>
      <c r="H89" s="14" t="str">
        <f>IF(ISBLANK('Map (1)'!B89),"",'Map (1)'!B89)</f>
        <v>MATH</v>
      </c>
      <c r="I89" s="31">
        <f>IF($H89=I$178,$D89,0)</f>
        <v>0</v>
      </c>
      <c r="J89" s="31">
        <f>IF($H89=J$178,$D89,0)</f>
        <v>5</v>
      </c>
      <c r="K89" s="31">
        <f>IF($H89=K$178,$D89,0)</f>
        <v>0</v>
      </c>
      <c r="L89" s="31">
        <f>IF($H89=L$178,$D89,0)</f>
        <v>0</v>
      </c>
      <c r="M89" s="31">
        <f>IF($H89=M$178,$D89,0)</f>
        <v>0</v>
      </c>
      <c r="N89" t="s">
        <v>102</v>
      </c>
    </row>
    <row r="90" spans="1:14" ht="12.75" hidden="1">
      <c r="A90" s="14" t="str">
        <f>IF(ISBLANK('Main (1)'!A90),"",'Main (1)'!A90)</f>
        <v>A</v>
      </c>
      <c r="B90" s="30" t="str">
        <f>IF(ISBLANK('Main (1)'!E90),"NA",'Main (1)'!E90)</f>
        <v>D</v>
      </c>
      <c r="C90" s="30" t="str">
        <f>IF(ISBLANK('Map (1)'!A90),-1,'Map (1)'!A90)</f>
        <v>D</v>
      </c>
      <c r="D90" s="14">
        <f>IF(AND(C$89="?",C90&lt;&gt;-1),IF(B90="NA",0,IF(B90=C90,1,-1)),IF(AND(C90=-1,B90&lt;&gt;"NA"),-1,0))</f>
        <v>1</v>
      </c>
      <c r="E90" s="33"/>
      <c r="F90" s="34"/>
      <c r="I90" s="31">
        <f>IF(I89&gt;0,$E89,0)</f>
        <v>0</v>
      </c>
      <c r="J90" s="31">
        <f>IF(J89&gt;0,$E89,0)</f>
        <v>0</v>
      </c>
      <c r="K90" s="31">
        <f>IF(K89&gt;0,$E89,0)</f>
        <v>0</v>
      </c>
      <c r="L90" s="31">
        <f>IF(L89&gt;0,$E89,0)</f>
        <v>0</v>
      </c>
      <c r="M90" s="31">
        <f>IF(M89&gt;0,$E89,0)</f>
        <v>0</v>
      </c>
      <c r="N90" t="s">
        <v>85</v>
      </c>
    </row>
    <row r="91" spans="1:14" ht="12.75" hidden="1">
      <c r="A91" s="14" t="str">
        <f>IF(ISBLANK('Main (1)'!A91),"",'Main (1)'!A91)</f>
        <v>B</v>
      </c>
      <c r="B91" s="30" t="str">
        <f>IF(ISBLANK('Main (1)'!E91),"NA",'Main (1)'!E91)</f>
        <v>E</v>
      </c>
      <c r="C91" s="30" t="str">
        <f>IF(ISBLANK('Map (1)'!A91),-1,'Map (1)'!A91)</f>
        <v>E</v>
      </c>
      <c r="D91" s="14">
        <f>IF(AND(C$89="?",C91&lt;&gt;-1),IF(B91="NA",0,IF(B91=C91,1,-1)),IF(AND(C91=-1,B91&lt;&gt;"NA"),-1,0))</f>
        <v>1</v>
      </c>
      <c r="E91" s="35"/>
      <c r="I91" s="31">
        <f>IF(I89&gt;0,$F89,0)</f>
        <v>0</v>
      </c>
      <c r="J91" s="31">
        <f>IF(J89&gt;0,$F89,0)</f>
        <v>0</v>
      </c>
      <c r="K91" s="31">
        <f>IF(K89&gt;0,$F89,0)</f>
        <v>0</v>
      </c>
      <c r="L91" s="31">
        <f>IF(L89&gt;0,$F89,0)</f>
        <v>0</v>
      </c>
      <c r="M91" s="31">
        <f>IF(M89&gt;0,$F89,0)</f>
        <v>0</v>
      </c>
      <c r="N91" t="s">
        <v>86</v>
      </c>
    </row>
    <row r="92" spans="1:14" ht="12.75" hidden="1">
      <c r="A92" s="14" t="str">
        <f>IF(ISBLANK('Main (1)'!A92),"",'Main (1)'!A92)</f>
        <v>C</v>
      </c>
      <c r="B92" s="30" t="str">
        <f>IF(ISBLANK('Main (1)'!E92),"NA",'Main (1)'!E92)</f>
        <v>A</v>
      </c>
      <c r="C92" s="30" t="str">
        <f>IF(ISBLANK('Map (1)'!A92),-1,'Map (1)'!A92)</f>
        <v>A</v>
      </c>
      <c r="D92" s="14">
        <f>IF(AND(C$89="?",C92&lt;&gt;-1),IF(B92="NA",0,IF(B92=C92,1,-1)),IF(AND(C92=-1,B92&lt;&gt;"NA"),-1,0))</f>
        <v>1</v>
      </c>
      <c r="E92" s="35"/>
      <c r="I92" s="31">
        <f>IF(I89&gt;0,$G89,0)</f>
        <v>0</v>
      </c>
      <c r="J92" s="31">
        <f>IF(J89&gt;0,$G89,0)</f>
        <v>5</v>
      </c>
      <c r="K92" s="31">
        <f>IF(K89&gt;0,$G89,0)</f>
        <v>0</v>
      </c>
      <c r="L92" s="31">
        <f>IF(L89&gt;0,$G89,0)</f>
        <v>0</v>
      </c>
      <c r="M92" s="31">
        <f>IF(M89&gt;0,$G89,0)</f>
        <v>0</v>
      </c>
      <c r="N92" t="s">
        <v>103</v>
      </c>
    </row>
    <row r="93" spans="1:5" ht="12.75" hidden="1">
      <c r="A93" s="14" t="str">
        <f>IF(ISBLANK('Main (1)'!A93),"",'Main (1)'!A93)</f>
        <v>D</v>
      </c>
      <c r="B93" s="30" t="str">
        <f>IF(ISBLANK('Main (1)'!E93),"NA",'Main (1)'!E93)</f>
        <v>C</v>
      </c>
      <c r="C93" s="30" t="str">
        <f>IF(ISBLANK('Map (1)'!A93),-1,'Map (1)'!A93)</f>
        <v>C</v>
      </c>
      <c r="D93" s="14">
        <f>IF(AND(C$89="?",C93&lt;&gt;-1),IF(B93="NA",0,IF(B93=C93,1,-1)),IF(AND(C93=-1,B93&lt;&gt;"NA"),-1,0))</f>
        <v>1</v>
      </c>
      <c r="E93" s="35"/>
    </row>
    <row r="94" spans="1:5" ht="12.75" hidden="1">
      <c r="A94" s="14" t="str">
        <f>IF(ISBLANK('Main (1)'!A94),"",'Main (1)'!A94)</f>
        <v>E</v>
      </c>
      <c r="B94" s="30" t="str">
        <f>IF(ISBLANK('Main (1)'!E94),"NA",'Main (1)'!E94)</f>
        <v>B</v>
      </c>
      <c r="C94" s="30" t="str">
        <f>IF(ISBLANK('Map (1)'!A94),-1,'Map (1)'!A94)</f>
        <v>B</v>
      </c>
      <c r="D94" s="14">
        <f>IF(AND(C$89="?",C94&lt;&gt;-1),IF(B94="NA",0,IF(B94=C94,1,-1)),IF(AND(C94=-1,B94&lt;&gt;"NA"),-1,0))</f>
        <v>1</v>
      </c>
      <c r="E94" s="35"/>
    </row>
    <row r="95" spans="1:3" ht="12.75" hidden="1">
      <c r="A95" s="14">
        <f>IF(ISBLANK('Main (1)'!A95),"",'Main (1)'!A95)</f>
      </c>
      <c r="B95" s="30"/>
      <c r="C95" s="30"/>
    </row>
    <row r="96" spans="1:14" ht="25.5" hidden="1">
      <c r="A96" s="14">
        <f>IF(ISBLANK('Main (1)'!A96),"",'Main (1)'!A96)</f>
        <v>12</v>
      </c>
      <c r="B96" s="30" t="str">
        <f>IF(ISBLANK('Main (1)'!E96),"NA",'Main (1)'!E96)</f>
        <v>Answer Below</v>
      </c>
      <c r="C96" s="30" t="str">
        <f>IF(ISBLANK('Map (1)'!A96),"NA",'Map (1)'!A96)</f>
        <v>?</v>
      </c>
      <c r="D96" s="14">
        <f>IF(A96='Main (1)'!A96,IF(C96="?",COUNTA(C97:C101)-COUNTIF(C97:C101,"&lt;0"),1),"check")</f>
        <v>5</v>
      </c>
      <c r="E96" s="15">
        <f>IF(A96='Main (1)'!A96,IF(C96="?",MAX(COUNTIF(D97:D101,"=0")-COUNTIF(C97:C101,"&lt;0"),0),IF(B97="NA",1,0)),"check")</f>
        <v>0</v>
      </c>
      <c r="F96" s="17">
        <f>IF(A96='Main (1)'!A96,IF(C96="?",COUNTIF(D97:D101,"&lt;0"),IF(AND(B97&lt;&gt;"NA",B97&lt;&gt;C96),-1,0)),"check")</f>
        <v>0</v>
      </c>
      <c r="G96" s="17">
        <f>IF(A96='Main (1)'!A96,IF(C96="?",COUNTIF(D97:D101,"&gt;0"),IF(B97=C96,1,0)),"check")</f>
        <v>5</v>
      </c>
      <c r="H96" s="14" t="str">
        <f>IF(ISBLANK('Map (1)'!B96),"",'Map (1)'!B96)</f>
        <v>MATH</v>
      </c>
      <c r="I96" s="31">
        <f>IF($H96=I$178,$D96,0)</f>
        <v>0</v>
      </c>
      <c r="J96" s="31">
        <f>IF($H96=J$178,$D96,0)</f>
        <v>5</v>
      </c>
      <c r="K96" s="31">
        <f>IF($H96=K$178,$D96,0)</f>
        <v>0</v>
      </c>
      <c r="L96" s="31">
        <f>IF($H96=L$178,$D96,0)</f>
        <v>0</v>
      </c>
      <c r="M96" s="31">
        <f>IF($H96=M$178,$D96,0)</f>
        <v>0</v>
      </c>
      <c r="N96" t="s">
        <v>102</v>
      </c>
    </row>
    <row r="97" spans="1:14" ht="12.75" hidden="1">
      <c r="A97" s="14" t="str">
        <f>IF(ISBLANK('Main (1)'!A97),"",'Main (1)'!A97)</f>
        <v>A</v>
      </c>
      <c r="B97" s="30" t="str">
        <f>IF(ISBLANK('Main (1)'!E97),"NA",'Main (1)'!E97)</f>
        <v>C</v>
      </c>
      <c r="C97" s="30" t="str">
        <f>IF(ISBLANK('Map (1)'!A97),-1,'Map (1)'!A97)</f>
        <v>C</v>
      </c>
      <c r="D97" s="14">
        <f>IF(AND(C$96="?",C97&lt;&gt;-1),IF(B97="NA",0,IF(B97=C97,1,-1)),IF(AND(C97=-1,B97&lt;&gt;"NA"),-1,0))</f>
        <v>1</v>
      </c>
      <c r="E97" s="33"/>
      <c r="F97" s="34"/>
      <c r="I97" s="31">
        <f>IF(I96&gt;0,$E96,0)</f>
        <v>0</v>
      </c>
      <c r="J97" s="31">
        <f>IF(J96&gt;0,$E96,0)</f>
        <v>0</v>
      </c>
      <c r="K97" s="31">
        <f>IF(K96&gt;0,$E96,0)</f>
        <v>0</v>
      </c>
      <c r="L97" s="31">
        <f>IF(L96&gt;0,$E96,0)</f>
        <v>0</v>
      </c>
      <c r="M97" s="31">
        <f>IF(M96&gt;0,$E96,0)</f>
        <v>0</v>
      </c>
      <c r="N97" t="s">
        <v>85</v>
      </c>
    </row>
    <row r="98" spans="1:14" ht="12.75" hidden="1">
      <c r="A98" s="14" t="str">
        <f>IF(ISBLANK('Main (1)'!A98),"",'Main (1)'!A98)</f>
        <v>B</v>
      </c>
      <c r="B98" s="30" t="str">
        <f>IF(ISBLANK('Main (1)'!E98),"NA",'Main (1)'!E98)</f>
        <v>E</v>
      </c>
      <c r="C98" s="30" t="str">
        <f>IF(ISBLANK('Map (1)'!A98),-1,'Map (1)'!A98)</f>
        <v>E</v>
      </c>
      <c r="D98" s="14">
        <f>IF(AND(C$96="?",C98&lt;&gt;-1),IF(B98="NA",0,IF(B98=C98,1,-1)),IF(AND(C98=-1,B98&lt;&gt;"NA"),-1,0))</f>
        <v>1</v>
      </c>
      <c r="E98" s="35"/>
      <c r="I98" s="31">
        <f>IF(I96&gt;0,$F96,0)</f>
        <v>0</v>
      </c>
      <c r="J98" s="31">
        <f>IF(J96&gt;0,$F96,0)</f>
        <v>0</v>
      </c>
      <c r="K98" s="31">
        <f>IF(K96&gt;0,$F96,0)</f>
        <v>0</v>
      </c>
      <c r="L98" s="31">
        <f>IF(L96&gt;0,$F96,0)</f>
        <v>0</v>
      </c>
      <c r="M98" s="31">
        <f>IF(M96&gt;0,$F96,0)</f>
        <v>0</v>
      </c>
      <c r="N98" t="s">
        <v>86</v>
      </c>
    </row>
    <row r="99" spans="1:14" ht="12.75" hidden="1">
      <c r="A99" s="14" t="str">
        <f>IF(ISBLANK('Main (1)'!A99),"",'Main (1)'!A99)</f>
        <v>C</v>
      </c>
      <c r="B99" s="30" t="str">
        <f>IF(ISBLANK('Main (1)'!E99),"NA",'Main (1)'!E99)</f>
        <v>A</v>
      </c>
      <c r="C99" s="30" t="str">
        <f>IF(ISBLANK('Map (1)'!A99),-1,'Map (1)'!A99)</f>
        <v>A</v>
      </c>
      <c r="D99" s="14">
        <f>IF(AND(C$96="?",C99&lt;&gt;-1),IF(B99="NA",0,IF(B99=C99,1,-1)),IF(AND(C99=-1,B99&lt;&gt;"NA"),-1,0))</f>
        <v>1</v>
      </c>
      <c r="E99" s="35"/>
      <c r="I99" s="31">
        <f>IF(I96&gt;0,$G96,0)</f>
        <v>0</v>
      </c>
      <c r="J99" s="31">
        <f>IF(J96&gt;0,$G96,0)</f>
        <v>5</v>
      </c>
      <c r="K99" s="31">
        <f>IF(K96&gt;0,$G96,0)</f>
        <v>0</v>
      </c>
      <c r="L99" s="31">
        <f>IF(L96&gt;0,$G96,0)</f>
        <v>0</v>
      </c>
      <c r="M99" s="31">
        <f>IF(M96&gt;0,$G96,0)</f>
        <v>0</v>
      </c>
      <c r="N99" t="s">
        <v>103</v>
      </c>
    </row>
    <row r="100" spans="1:5" ht="12.75" hidden="1">
      <c r="A100" s="14" t="str">
        <f>IF(ISBLANK('Main (1)'!A100),"",'Main (1)'!A100)</f>
        <v>D</v>
      </c>
      <c r="B100" s="30" t="str">
        <f>IF(ISBLANK('Main (1)'!E100),"NA",'Main (1)'!E100)</f>
        <v>B</v>
      </c>
      <c r="C100" s="30" t="str">
        <f>IF(ISBLANK('Map (1)'!A100),-1,'Map (1)'!A100)</f>
        <v>B</v>
      </c>
      <c r="D100" s="14">
        <f>IF(AND(C$96="?",C100&lt;&gt;-1),IF(B100="NA",0,IF(B100=C100,1,-1)),IF(AND(C100=-1,B100&lt;&gt;"NA"),-1,0))</f>
        <v>1</v>
      </c>
      <c r="E100" s="35"/>
    </row>
    <row r="101" spans="1:5" ht="12.75" hidden="1">
      <c r="A101" s="14" t="str">
        <f>IF(ISBLANK('Main (1)'!A101),"",'Main (1)'!A101)</f>
        <v>E</v>
      </c>
      <c r="B101" s="30" t="str">
        <f>IF(ISBLANK('Main (1)'!E101),"NA",'Main (1)'!E101)</f>
        <v>D</v>
      </c>
      <c r="C101" s="30" t="str">
        <f>IF(ISBLANK('Map (1)'!A101),-1,'Map (1)'!A101)</f>
        <v>D</v>
      </c>
      <c r="D101" s="14">
        <f>IF(AND(C$96="?",C101&lt;&gt;-1),IF(B101="NA",0,IF(B101=C101,1,-1)),IF(AND(C101=-1,B101&lt;&gt;"NA"),-1,0))</f>
        <v>1</v>
      </c>
      <c r="E101" s="35"/>
    </row>
    <row r="102" spans="1:3" ht="12.75" hidden="1">
      <c r="A102" s="14">
        <f>IF(ISBLANK('Main (1)'!A102),"",'Main (1)'!A102)</f>
      </c>
      <c r="B102" s="30"/>
      <c r="C102" s="30"/>
    </row>
    <row r="103" spans="1:14" ht="25.5" hidden="1">
      <c r="A103" s="14">
        <f>IF(ISBLANK('Main (1)'!A103),"",'Main (1)'!A103)</f>
        <v>13</v>
      </c>
      <c r="B103" s="30" t="str">
        <f>IF(ISBLANK('Main (1)'!E103),"NA",'Main (1)'!E103)</f>
        <v>Answer Below</v>
      </c>
      <c r="C103" s="30" t="str">
        <f>IF(ISBLANK('Map (1)'!A103),"NA",'Map (1)'!A103)</f>
        <v>?</v>
      </c>
      <c r="D103" s="14">
        <f>IF(A103='Main (1)'!A103,IF(C103="?",COUNTA(C104:C108)-COUNTIF(C104:C108,"&lt;0"),1),"check")</f>
        <v>5</v>
      </c>
      <c r="E103" s="15">
        <f>IF(A103='Main (1)'!A103,IF(C103="?",MAX(COUNTIF(D104:D108,"=0")-COUNTIF(C104:C108,"&lt;0"),0),IF(B104="NA",1,0)),"check")</f>
        <v>0</v>
      </c>
      <c r="F103" s="17">
        <f>IF(A103='Main (1)'!A103,IF(C103="?",COUNTIF(D104:D108,"&lt;0"),IF(AND(B104&lt;&gt;"NA",B104&lt;&gt;C103),-1,0)),"check")</f>
        <v>2</v>
      </c>
      <c r="G103" s="17">
        <f>IF(A103='Main (1)'!A103,IF(C103="?",COUNTIF(D104:D108,"&gt;0"),IF(B104=C103,1,0)),"check")</f>
        <v>3</v>
      </c>
      <c r="H103" s="14" t="str">
        <f>IF(ISBLANK('Map (1)'!B103),"",'Map (1)'!B103)</f>
        <v>MATH</v>
      </c>
      <c r="I103" s="31">
        <f>IF($H103=I$178,$D103,0)</f>
        <v>0</v>
      </c>
      <c r="J103" s="31">
        <f>IF($H103=J$178,$D103,0)</f>
        <v>5</v>
      </c>
      <c r="K103" s="31">
        <f>IF($H103=K$178,$D103,0)</f>
        <v>0</v>
      </c>
      <c r="L103" s="31">
        <f>IF($H103=L$178,$D103,0)</f>
        <v>0</v>
      </c>
      <c r="M103" s="31">
        <f>IF($H103=M$178,$D103,0)</f>
        <v>0</v>
      </c>
      <c r="N103" t="s">
        <v>102</v>
      </c>
    </row>
    <row r="104" spans="1:14" ht="12.75" hidden="1">
      <c r="A104" s="14" t="str">
        <f>IF(ISBLANK('Main (1)'!A104),"",'Main (1)'!A104)</f>
        <v>A</v>
      </c>
      <c r="B104" s="30" t="str">
        <f>IF(ISBLANK('Main (1)'!E104),"NA",'Main (1)'!E104)</f>
        <v>E</v>
      </c>
      <c r="C104" s="30" t="str">
        <f>IF(ISBLANK('Map (1)'!A104),-1,'Map (1)'!A104)</f>
        <v>E</v>
      </c>
      <c r="D104" s="14">
        <f>IF(AND(C$103="?",C104&lt;&gt;-1),IF(B104="NA",0,IF(B104=C104,1,-1)),IF(AND(C104=-1,B104&lt;&gt;"NA"),-1,0))</f>
        <v>1</v>
      </c>
      <c r="E104" s="33"/>
      <c r="F104" s="34"/>
      <c r="I104" s="31">
        <f>IF(I103&gt;0,$E103,0)</f>
        <v>0</v>
      </c>
      <c r="J104" s="31">
        <f>IF(J103&gt;0,$E103,0)</f>
        <v>0</v>
      </c>
      <c r="K104" s="31">
        <f>IF(K103&gt;0,$E103,0)</f>
        <v>0</v>
      </c>
      <c r="L104" s="31">
        <f>IF(L103&gt;0,$E103,0)</f>
        <v>0</v>
      </c>
      <c r="M104" s="31">
        <f>IF(M103&gt;0,$E103,0)</f>
        <v>0</v>
      </c>
      <c r="N104" t="s">
        <v>85</v>
      </c>
    </row>
    <row r="105" spans="1:14" ht="12.75" hidden="1">
      <c r="A105" s="14" t="str">
        <f>IF(ISBLANK('Main (1)'!A105),"",'Main (1)'!A105)</f>
        <v>B</v>
      </c>
      <c r="B105" s="30" t="str">
        <f>IF(ISBLANK('Main (1)'!E105),"NA",'Main (1)'!E105)</f>
        <v>C</v>
      </c>
      <c r="C105" s="30" t="str">
        <f>IF(ISBLANK('Map (1)'!A105),-1,'Map (1)'!A105)</f>
        <v>D</v>
      </c>
      <c r="D105" s="14">
        <f>IF(AND(C$103="?",C105&lt;&gt;-1),IF(B105="NA",0,IF(B105=C105,1,-1)),IF(AND(C105=-1,B105&lt;&gt;"NA"),-1,0))</f>
        <v>-1</v>
      </c>
      <c r="E105" s="35"/>
      <c r="I105" s="31">
        <f>IF(I103&gt;0,$F103,0)</f>
        <v>0</v>
      </c>
      <c r="J105" s="31">
        <f>IF(J103&gt;0,$F103,0)</f>
        <v>2</v>
      </c>
      <c r="K105" s="31">
        <f>IF(K103&gt;0,$F103,0)</f>
        <v>0</v>
      </c>
      <c r="L105" s="31">
        <f>IF(L103&gt;0,$F103,0)</f>
        <v>0</v>
      </c>
      <c r="M105" s="31">
        <f>IF(M103&gt;0,$F103,0)</f>
        <v>0</v>
      </c>
      <c r="N105" t="s">
        <v>86</v>
      </c>
    </row>
    <row r="106" spans="1:14" ht="12.75" hidden="1">
      <c r="A106" s="14" t="str">
        <f>IF(ISBLANK('Main (1)'!A106),"",'Main (1)'!A106)</f>
        <v>C</v>
      </c>
      <c r="B106" s="30" t="str">
        <f>IF(ISBLANK('Main (1)'!E106),"NA",'Main (1)'!E106)</f>
        <v>B</v>
      </c>
      <c r="C106" s="30" t="str">
        <f>IF(ISBLANK('Map (1)'!A106),-1,'Map (1)'!A106)</f>
        <v>B</v>
      </c>
      <c r="D106" s="14">
        <f>IF(AND(C$103="?",C106&lt;&gt;-1),IF(B106="NA",0,IF(B106=C106,1,-1)),IF(AND(C106=-1,B106&lt;&gt;"NA"),-1,0))</f>
        <v>1</v>
      </c>
      <c r="E106" s="35"/>
      <c r="I106" s="31">
        <f>IF(I103&gt;0,$G103,0)</f>
        <v>0</v>
      </c>
      <c r="J106" s="31">
        <f>IF(J103&gt;0,$G103,0)</f>
        <v>3</v>
      </c>
      <c r="K106" s="31">
        <f>IF(K103&gt;0,$G103,0)</f>
        <v>0</v>
      </c>
      <c r="L106" s="31">
        <f>IF(L103&gt;0,$G103,0)</f>
        <v>0</v>
      </c>
      <c r="M106" s="31">
        <f>IF(M103&gt;0,$G103,0)</f>
        <v>0</v>
      </c>
      <c r="N106" t="s">
        <v>103</v>
      </c>
    </row>
    <row r="107" spans="1:5" ht="12.75" hidden="1">
      <c r="A107" s="14" t="str">
        <f>IF(ISBLANK('Main (1)'!A107),"",'Main (1)'!A107)</f>
        <v>D</v>
      </c>
      <c r="B107" s="30" t="str">
        <f>IF(ISBLANK('Main (1)'!E107),"NA",'Main (1)'!E107)</f>
        <v>A</v>
      </c>
      <c r="C107" s="30" t="str">
        <f>IF(ISBLANK('Map (1)'!A107),-1,'Map (1)'!A107)</f>
        <v>A</v>
      </c>
      <c r="D107" s="14">
        <f>IF(AND(C$103="?",C107&lt;&gt;-1),IF(B107="NA",0,IF(B107=C107,1,-1)),IF(AND(C107=-1,B107&lt;&gt;"NA"),-1,0))</f>
        <v>1</v>
      </c>
      <c r="E107" s="35"/>
    </row>
    <row r="108" spans="1:5" ht="12.75" hidden="1">
      <c r="A108" s="14" t="str">
        <f>IF(ISBLANK('Main (1)'!A108),"",'Main (1)'!A108)</f>
        <v>E</v>
      </c>
      <c r="B108" s="30" t="str">
        <f>IF(ISBLANK('Main (1)'!E108),"NA",'Main (1)'!E108)</f>
        <v>D</v>
      </c>
      <c r="C108" s="30" t="str">
        <f>IF(ISBLANK('Map (1)'!A108),-1,'Map (1)'!A108)</f>
        <v>C</v>
      </c>
      <c r="D108" s="14">
        <f>IF(AND(C$103="?",C108&lt;&gt;-1),IF(B108="NA",0,IF(B108=C108,1,-1)),IF(AND(C108=-1,B108&lt;&gt;"NA"),-1,0))</f>
        <v>-1</v>
      </c>
      <c r="E108" s="35"/>
    </row>
    <row r="109" spans="1:3" ht="12.75" hidden="1">
      <c r="A109" s="14">
        <f>IF(ISBLANK('Main (1)'!A109),"",'Main (1)'!A109)</f>
      </c>
      <c r="B109" s="30"/>
      <c r="C109" s="30"/>
    </row>
    <row r="110" spans="1:14" ht="25.5" hidden="1">
      <c r="A110" s="14">
        <f>IF(ISBLANK('Main (1)'!A110),"",'Main (1)'!A110)</f>
        <v>14</v>
      </c>
      <c r="B110" s="30" t="str">
        <f>IF(ISBLANK('Main (1)'!E110),"NA",'Main (1)'!E110)</f>
        <v>Answer Below</v>
      </c>
      <c r="C110" s="30" t="str">
        <f>IF(ISBLANK('Map (1)'!A110),"NA",'Map (1)'!A110)</f>
        <v>?</v>
      </c>
      <c r="D110" s="14">
        <f>IF(A110='Main (1)'!A110,IF(C110="?",COUNTA(C111:C115)-COUNTIF(C111:C115,"&lt;0"),1),"check")</f>
        <v>5</v>
      </c>
      <c r="E110" s="15">
        <f>IF(A110='Main (1)'!A110,IF(C110="?",MAX(COUNTIF(D111:D115,"=0")-COUNTIF(C111:C115,"&lt;0"),0),IF(B111="NA",1,0)),"check")</f>
        <v>0</v>
      </c>
      <c r="F110" s="17">
        <f>IF(A110='Main (1)'!A110,IF(C110="?",COUNTIF(D111:D115,"&lt;0"),IF(AND(B111&lt;&gt;"NA",B111&lt;&gt;C110),-1,0)),"check")</f>
        <v>0</v>
      </c>
      <c r="G110" s="17">
        <f>IF(A110='Main (1)'!A110,IF(C110="?",COUNTIF(D111:D115,"&gt;0"),IF(B111=C110,1,0)),"check")</f>
        <v>5</v>
      </c>
      <c r="H110" s="14" t="str">
        <f>IF(ISBLANK('Map (1)'!B110),"",'Map (1)'!B110)</f>
        <v>PGM</v>
      </c>
      <c r="I110" s="31">
        <f>IF($H110=I$178,$D110,0)</f>
        <v>0</v>
      </c>
      <c r="J110" s="31">
        <f>IF($H110=J$178,$D110,0)</f>
        <v>0</v>
      </c>
      <c r="K110" s="31">
        <f>IF($H110=K$178,$D110,0)</f>
        <v>0</v>
      </c>
      <c r="L110" s="31">
        <f>IF($H110=L$178,$D110,0)</f>
        <v>5</v>
      </c>
      <c r="M110" s="31">
        <f>IF($H110=M$178,$D110,0)</f>
        <v>0</v>
      </c>
      <c r="N110" t="s">
        <v>102</v>
      </c>
    </row>
    <row r="111" spans="1:14" ht="12.75" hidden="1">
      <c r="A111" s="14" t="str">
        <f>IF(ISBLANK('Main (1)'!A111),"",'Main (1)'!A111)</f>
        <v>A</v>
      </c>
      <c r="B111" s="30" t="str">
        <f>IF(ISBLANK('Main (1)'!E111),"NA",'Main (1)'!E111)</f>
        <v>D</v>
      </c>
      <c r="C111" s="30" t="str">
        <f>IF(ISBLANK('Map (1)'!A111),-1,'Map (1)'!A111)</f>
        <v>D</v>
      </c>
      <c r="D111" s="14">
        <f>IF(AND(C$110="?",C111&lt;&gt;-1),IF(B111="NA",0,IF(B111=C111,1,-1)),IF(AND(C111=-1,B111&lt;&gt;"NA"),-1,0))</f>
        <v>1</v>
      </c>
      <c r="E111" s="33"/>
      <c r="F111" s="34"/>
      <c r="I111" s="31">
        <f>IF(I110&gt;0,$E110,0)</f>
        <v>0</v>
      </c>
      <c r="J111" s="31">
        <f>IF(J110&gt;0,$E110,0)</f>
        <v>0</v>
      </c>
      <c r="K111" s="31">
        <f>IF(K110&gt;0,$E110,0)</f>
        <v>0</v>
      </c>
      <c r="L111" s="31">
        <f>IF(L110&gt;0,$E110,0)</f>
        <v>0</v>
      </c>
      <c r="M111" s="31">
        <f>IF(M110&gt;0,$E110,0)</f>
        <v>0</v>
      </c>
      <c r="N111" t="s">
        <v>85</v>
      </c>
    </row>
    <row r="112" spans="1:14" ht="12.75" hidden="1">
      <c r="A112" s="14" t="str">
        <f>IF(ISBLANK('Main (1)'!A112),"",'Main (1)'!A112)</f>
        <v>B</v>
      </c>
      <c r="B112" s="30" t="str">
        <f>IF(ISBLANK('Main (1)'!E112),"NA",'Main (1)'!E112)</f>
        <v>E</v>
      </c>
      <c r="C112" s="30" t="str">
        <f>IF(ISBLANK('Map (1)'!A112),-1,'Map (1)'!A112)</f>
        <v>E</v>
      </c>
      <c r="D112" s="14">
        <f>IF(AND(C$110="?",C112&lt;&gt;-1),IF(B112="NA",0,IF(B112=C112,1,-1)),IF(AND(C112=-1,B112&lt;&gt;"NA"),-1,0))</f>
        <v>1</v>
      </c>
      <c r="E112" s="35"/>
      <c r="I112" s="31">
        <f>IF(I110&gt;0,$F110,0)</f>
        <v>0</v>
      </c>
      <c r="J112" s="31">
        <f>IF(J110&gt;0,$F110,0)</f>
        <v>0</v>
      </c>
      <c r="K112" s="31">
        <f>IF(K110&gt;0,$F110,0)</f>
        <v>0</v>
      </c>
      <c r="L112" s="31">
        <f>IF(L110&gt;0,$F110,0)</f>
        <v>0</v>
      </c>
      <c r="M112" s="31">
        <f>IF(M110&gt;0,$F110,0)</f>
        <v>0</v>
      </c>
      <c r="N112" t="s">
        <v>86</v>
      </c>
    </row>
    <row r="113" spans="1:14" ht="12.75" hidden="1">
      <c r="A113" s="14" t="str">
        <f>IF(ISBLANK('Main (1)'!A113),"",'Main (1)'!A113)</f>
        <v>C</v>
      </c>
      <c r="B113" s="30" t="str">
        <f>IF(ISBLANK('Main (1)'!E113),"NA",'Main (1)'!E113)</f>
        <v>A</v>
      </c>
      <c r="C113" s="30" t="str">
        <f>IF(ISBLANK('Map (1)'!A113),-1,'Map (1)'!A113)</f>
        <v>A</v>
      </c>
      <c r="D113" s="14">
        <f>IF(AND(C$110="?",C113&lt;&gt;-1),IF(B113="NA",0,IF(B113=C113,1,-1)),IF(AND(C113=-1,B113&lt;&gt;"NA"),-1,0))</f>
        <v>1</v>
      </c>
      <c r="E113" s="35"/>
      <c r="I113" s="31">
        <f>IF(I110&gt;0,$G110,0)</f>
        <v>0</v>
      </c>
      <c r="J113" s="31">
        <f>IF(J110&gt;0,$G110,0)</f>
        <v>0</v>
      </c>
      <c r="K113" s="31">
        <f>IF(K110&gt;0,$G110,0)</f>
        <v>0</v>
      </c>
      <c r="L113" s="31">
        <f>IF(L110&gt;0,$G110,0)</f>
        <v>5</v>
      </c>
      <c r="M113" s="31">
        <f>IF(M110&gt;0,$G110,0)</f>
        <v>0</v>
      </c>
      <c r="N113" t="s">
        <v>103</v>
      </c>
    </row>
    <row r="114" spans="1:5" ht="12.75" hidden="1">
      <c r="A114" s="14" t="str">
        <f>IF(ISBLANK('Main (1)'!A114),"",'Main (1)'!A114)</f>
        <v>D</v>
      </c>
      <c r="B114" s="30" t="str">
        <f>IF(ISBLANK('Main (1)'!E114),"NA",'Main (1)'!E114)</f>
        <v>C</v>
      </c>
      <c r="C114" s="30" t="str">
        <f>IF(ISBLANK('Map (1)'!A114),-1,'Map (1)'!A114)</f>
        <v>C</v>
      </c>
      <c r="D114" s="14">
        <f>IF(AND(C$110="?",C114&lt;&gt;-1),IF(B114="NA",0,IF(B114=C114,1,-1)),IF(AND(C114=-1,B114&lt;&gt;"NA"),-1,0))</f>
        <v>1</v>
      </c>
      <c r="E114" s="35"/>
    </row>
    <row r="115" spans="1:5" ht="12.75" hidden="1">
      <c r="A115" s="14" t="str">
        <f>IF(ISBLANK('Main (1)'!A115),"",'Main (1)'!A115)</f>
        <v>E</v>
      </c>
      <c r="B115" s="30" t="str">
        <f>IF(ISBLANK('Main (1)'!E115),"NA",'Main (1)'!E115)</f>
        <v>B</v>
      </c>
      <c r="C115" s="30" t="str">
        <f>IF(ISBLANK('Map (1)'!A115),-1,'Map (1)'!A115)</f>
        <v>B</v>
      </c>
      <c r="D115" s="14">
        <f>IF(AND(C$110="?",C115&lt;&gt;-1),IF(B115="NA",0,IF(B115=C115,1,-1)),IF(AND(C115=-1,B115&lt;&gt;"NA"),-1,0))</f>
        <v>1</v>
      </c>
      <c r="E115" s="35"/>
    </row>
    <row r="116" spans="1:3" ht="12.75" hidden="1">
      <c r="A116" s="14">
        <f>IF(ISBLANK('Main (1)'!A116),"",'Main (1)'!A116)</f>
      </c>
      <c r="B116" s="30"/>
      <c r="C116" s="30"/>
    </row>
    <row r="117" spans="1:14" ht="25.5" hidden="1">
      <c r="A117" s="14">
        <f>IF(ISBLANK('Main (1)'!A117),"",'Main (1)'!A117)</f>
        <v>15</v>
      </c>
      <c r="B117" s="30" t="str">
        <f>IF(ISBLANK('Main (1)'!E117),"NA",'Main (1)'!E117)</f>
        <v>Answer Below</v>
      </c>
      <c r="C117" s="30" t="str">
        <f>IF(ISBLANK('Map (1)'!A117),"NA",'Map (1)'!A117)</f>
        <v>?</v>
      </c>
      <c r="D117" s="14">
        <f>IF(A117='Main (1)'!A117,IF(C117="?",COUNTA(C118:C122)-COUNTIF(C118:C122,"&lt;0"),1),"check")</f>
        <v>5</v>
      </c>
      <c r="E117" s="15">
        <f>IF(A117='Main (1)'!A117,IF(C117="?",MAX(COUNTIF(D118:D122,"=0")-COUNTIF(C118:C122,"&lt;0"),0),IF(B118="NA",1,0)),"check")</f>
        <v>0</v>
      </c>
      <c r="F117" s="17">
        <f>IF(A117='Main (1)'!A117,IF(C117="?",COUNTIF(D118:D122,"&lt;0"),IF(AND(B118&lt;&gt;"NA",B118&lt;&gt;C117),-1,0)),"check")</f>
        <v>0</v>
      </c>
      <c r="G117" s="17">
        <f>IF(A117='Main (1)'!A117,IF(C117="?",COUNTIF(D118:D122,"&gt;0"),IF(B118=C117,1,0)),"check")</f>
        <v>5</v>
      </c>
      <c r="H117" s="14" t="str">
        <f>IF(ISBLANK('Map (1)'!B117),"",'Map (1)'!B117)</f>
        <v>PGM</v>
      </c>
      <c r="I117" s="31">
        <f>IF($H117=I$178,$D117,0)</f>
        <v>0</v>
      </c>
      <c r="J117" s="31">
        <f>IF($H117=J$178,$D117,0)</f>
        <v>0</v>
      </c>
      <c r="K117" s="31">
        <f>IF($H117=K$178,$D117,0)</f>
        <v>0</v>
      </c>
      <c r="L117" s="31">
        <f>IF($H117=L$178,$D117,0)</f>
        <v>5</v>
      </c>
      <c r="M117" s="31">
        <f>IF($H117=M$178,$D117,0)</f>
        <v>0</v>
      </c>
      <c r="N117" t="s">
        <v>102</v>
      </c>
    </row>
    <row r="118" spans="1:14" ht="12.75" hidden="1">
      <c r="A118" s="14" t="str">
        <f>IF(ISBLANK('Main (1)'!A118),"",'Main (1)'!A118)</f>
        <v>A</v>
      </c>
      <c r="B118" s="30" t="str">
        <f>IF(ISBLANK('Main (1)'!E118),"NA",'Main (1)'!E118)</f>
        <v>C</v>
      </c>
      <c r="C118" s="30" t="str">
        <f>IF(ISBLANK('Map (1)'!A118),-1,'Map (1)'!A118)</f>
        <v>C</v>
      </c>
      <c r="D118" s="14">
        <f>IF(AND(C$117="?",C118&lt;&gt;-1),IF(B118="NA",0,IF(B118=C118,1,-1)),IF(AND(C118=-1,B118&lt;&gt;"NA"),-1,0))</f>
        <v>1</v>
      </c>
      <c r="E118" s="33"/>
      <c r="F118" s="34"/>
      <c r="I118" s="31">
        <f>IF(I117&gt;0,$E117,0)</f>
        <v>0</v>
      </c>
      <c r="J118" s="31">
        <f>IF(J117&gt;0,$E117,0)</f>
        <v>0</v>
      </c>
      <c r="K118" s="31">
        <f>IF(K117&gt;0,$E117,0)</f>
        <v>0</v>
      </c>
      <c r="L118" s="31">
        <f>IF(L117&gt;0,$E117,0)</f>
        <v>0</v>
      </c>
      <c r="M118" s="31">
        <f>IF(M117&gt;0,$E117,0)</f>
        <v>0</v>
      </c>
      <c r="N118" t="s">
        <v>85</v>
      </c>
    </row>
    <row r="119" spans="1:14" ht="12.75" hidden="1">
      <c r="A119" s="14" t="str">
        <f>IF(ISBLANK('Main (1)'!A119),"",'Main (1)'!A119)</f>
        <v>B</v>
      </c>
      <c r="B119" s="30" t="str">
        <f>IF(ISBLANK('Main (1)'!E119),"NA",'Main (1)'!E119)</f>
        <v>D</v>
      </c>
      <c r="C119" s="30" t="str">
        <f>IF(ISBLANK('Map (1)'!A119),-1,'Map (1)'!A119)</f>
        <v>D</v>
      </c>
      <c r="D119" s="14">
        <f>IF(AND(C$117="?",C119&lt;&gt;-1),IF(B119="NA",0,IF(B119=C119,1,-1)),IF(AND(C119=-1,B119&lt;&gt;"NA"),-1,0))</f>
        <v>1</v>
      </c>
      <c r="E119" s="35"/>
      <c r="I119" s="31">
        <f>IF(I117&gt;0,$F117,0)</f>
        <v>0</v>
      </c>
      <c r="J119" s="31">
        <f>IF(J117&gt;0,$F117,0)</f>
        <v>0</v>
      </c>
      <c r="K119" s="31">
        <f>IF(K117&gt;0,$F117,0)</f>
        <v>0</v>
      </c>
      <c r="L119" s="31">
        <f>IF(L117&gt;0,$F117,0)</f>
        <v>0</v>
      </c>
      <c r="M119" s="31">
        <f>IF(M117&gt;0,$F117,0)</f>
        <v>0</v>
      </c>
      <c r="N119" t="s">
        <v>86</v>
      </c>
    </row>
    <row r="120" spans="1:14" ht="12.75" hidden="1">
      <c r="A120" s="14" t="str">
        <f>IF(ISBLANK('Main (1)'!A120),"",'Main (1)'!A120)</f>
        <v>C</v>
      </c>
      <c r="B120" s="30" t="str">
        <f>IF(ISBLANK('Main (1)'!E120),"NA",'Main (1)'!E120)</f>
        <v>A</v>
      </c>
      <c r="C120" s="30" t="str">
        <f>IF(ISBLANK('Map (1)'!A120),-1,'Map (1)'!A120)</f>
        <v>A</v>
      </c>
      <c r="D120" s="14">
        <f>IF(AND(C$117="?",C120&lt;&gt;-1),IF(B120="NA",0,IF(B120=C120,1,-1)),IF(AND(C120=-1,B120&lt;&gt;"NA"),-1,0))</f>
        <v>1</v>
      </c>
      <c r="E120" s="35"/>
      <c r="I120" s="31">
        <f>IF(I117&gt;0,$G117,0)</f>
        <v>0</v>
      </c>
      <c r="J120" s="31">
        <f>IF(J117&gt;0,$G117,0)</f>
        <v>0</v>
      </c>
      <c r="K120" s="31">
        <f>IF(K117&gt;0,$G117,0)</f>
        <v>0</v>
      </c>
      <c r="L120" s="31">
        <f>IF(L117&gt;0,$G117,0)</f>
        <v>5</v>
      </c>
      <c r="M120" s="31">
        <f>IF(M117&gt;0,$G117,0)</f>
        <v>0</v>
      </c>
      <c r="N120" t="s">
        <v>103</v>
      </c>
    </row>
    <row r="121" spans="1:5" ht="12.75" hidden="1">
      <c r="A121" s="14" t="str">
        <f>IF(ISBLANK('Main (1)'!A121),"",'Main (1)'!A121)</f>
        <v>D</v>
      </c>
      <c r="B121" s="30" t="str">
        <f>IF(ISBLANK('Main (1)'!E121),"NA",'Main (1)'!E121)</f>
        <v>E</v>
      </c>
      <c r="C121" s="30" t="str">
        <f>IF(ISBLANK('Map (1)'!A121),-1,'Map (1)'!A121)</f>
        <v>E</v>
      </c>
      <c r="D121" s="14">
        <f>IF(AND(C$117="?",C121&lt;&gt;-1),IF(B121="NA",0,IF(B121=C121,1,-1)),IF(AND(C121=-1,B121&lt;&gt;"NA"),-1,0))</f>
        <v>1</v>
      </c>
      <c r="E121" s="35"/>
    </row>
    <row r="122" spans="1:5" ht="12.75" hidden="1">
      <c r="A122" s="14" t="str">
        <f>IF(ISBLANK('Main (1)'!A122),"",'Main (1)'!A122)</f>
        <v>E</v>
      </c>
      <c r="B122" s="30" t="str">
        <f>IF(ISBLANK('Main (1)'!E122),"NA",'Main (1)'!E122)</f>
        <v>B</v>
      </c>
      <c r="C122" s="30" t="str">
        <f>IF(ISBLANK('Map (1)'!A122),-1,'Map (1)'!A122)</f>
        <v>B</v>
      </c>
      <c r="D122" s="14">
        <f>IF(AND(C$117="?",C122&lt;&gt;-1),IF(B122="NA",0,IF(B122=C122,1,-1)),IF(AND(C122=-1,B122&lt;&gt;"NA"),-1,0))</f>
        <v>1</v>
      </c>
      <c r="E122" s="35"/>
    </row>
    <row r="123" spans="1:3" ht="12.75" hidden="1">
      <c r="A123" s="14">
        <f>IF(ISBLANK('Main (1)'!A123),"",'Main (1)'!A123)</f>
      </c>
      <c r="B123" s="30"/>
      <c r="C123" s="30"/>
    </row>
    <row r="124" spans="1:14" ht="25.5" hidden="1">
      <c r="A124" s="14">
        <f>IF(ISBLANK('Main (1)'!A124),"",'Main (1)'!A124)</f>
        <v>16</v>
      </c>
      <c r="B124" s="30" t="str">
        <f>IF(ISBLANK('Main (1)'!E124),"NA",'Main (1)'!E124)</f>
        <v>Answer Below</v>
      </c>
      <c r="C124" s="30" t="str">
        <f>IF(ISBLANK('Map (1)'!A124),"NA",'Map (1)'!A124)</f>
        <v>?</v>
      </c>
      <c r="D124" s="14">
        <f>IF(A124='Main (1)'!A124,IF(C124="?",COUNTA(C125:C129)-COUNTIF(C125:C129,"&lt;0"),1),"check")</f>
        <v>5</v>
      </c>
      <c r="E124" s="15">
        <f>IF(A124='Main (1)'!A124,IF(C124="?",MAX(COUNTIF(D125:D129,"=0")-COUNTIF(C125:C129,"&lt;0"),0),IF(B125="NA",1,0)),"check")</f>
        <v>0</v>
      </c>
      <c r="F124" s="17">
        <f>IF(A124='Main (1)'!A124,IF(C124="?",COUNTIF(D125:D129,"&lt;0"),IF(AND(B125&lt;&gt;"NA",B125&lt;&gt;C124),-1,0)),"check")</f>
        <v>0</v>
      </c>
      <c r="G124" s="17">
        <f>IF(A124='Main (1)'!A124,IF(C124="?",COUNTIF(D125:D129,"&gt;0"),IF(B125=C124,1,0)),"check")</f>
        <v>5</v>
      </c>
      <c r="H124" s="14" t="str">
        <f>IF(ISBLANK('Map (1)'!B124),"",'Map (1)'!B124)</f>
        <v>PC</v>
      </c>
      <c r="I124" s="31">
        <f>IF($H124=I$178,$D124,0)</f>
        <v>0</v>
      </c>
      <c r="J124" s="31">
        <f>IF($H124=J$178,$D124,0)</f>
        <v>0</v>
      </c>
      <c r="K124" s="31">
        <f>IF($H124=K$178,$D124,0)</f>
        <v>5</v>
      </c>
      <c r="L124" s="31">
        <f>IF($H124=L$178,$D124,0)</f>
        <v>0</v>
      </c>
      <c r="M124" s="31">
        <f>IF($H124=M$178,$D124,0)</f>
        <v>0</v>
      </c>
      <c r="N124" t="s">
        <v>102</v>
      </c>
    </row>
    <row r="125" spans="1:14" ht="12.75" hidden="1">
      <c r="A125" s="14" t="str">
        <f>IF(ISBLANK('Main (1)'!A125),"",'Main (1)'!A125)</f>
        <v>A</v>
      </c>
      <c r="B125" s="30" t="str">
        <f>IF(ISBLANK('Main (1)'!E125),"NA",'Main (1)'!E125)</f>
        <v>D</v>
      </c>
      <c r="C125" s="30" t="str">
        <f>IF(ISBLANK('Map (1)'!A125),-1,'Map (1)'!A125)</f>
        <v>D</v>
      </c>
      <c r="D125" s="14">
        <f>IF(AND(C$124="?",C125&lt;&gt;-1),IF(B125="NA",0,IF(B125=C125,1,-1)),IF(AND(C125=-1,B125&lt;&gt;"NA"),-1,0))</f>
        <v>1</v>
      </c>
      <c r="E125" s="33"/>
      <c r="F125" s="34"/>
      <c r="I125" s="31">
        <f>IF(I124&gt;0,$E124,0)</f>
        <v>0</v>
      </c>
      <c r="J125" s="31">
        <f>IF(J124&gt;0,$E124,0)</f>
        <v>0</v>
      </c>
      <c r="K125" s="31">
        <f>IF(K124&gt;0,$E124,0)</f>
        <v>0</v>
      </c>
      <c r="L125" s="31">
        <f>IF(L124&gt;0,$E124,0)</f>
        <v>0</v>
      </c>
      <c r="M125" s="31">
        <f>IF(M124&gt;0,$E124,0)</f>
        <v>0</v>
      </c>
      <c r="N125" t="s">
        <v>85</v>
      </c>
    </row>
    <row r="126" spans="1:14" ht="12.75" hidden="1">
      <c r="A126" s="14" t="str">
        <f>IF(ISBLANK('Main (1)'!A126),"",'Main (1)'!A126)</f>
        <v>B</v>
      </c>
      <c r="B126" s="30" t="str">
        <f>IF(ISBLANK('Main (1)'!E126),"NA",'Main (1)'!E126)</f>
        <v>E</v>
      </c>
      <c r="C126" s="30" t="str">
        <f>IF(ISBLANK('Map (1)'!A126),-1,'Map (1)'!A126)</f>
        <v>E</v>
      </c>
      <c r="D126" s="14">
        <f>IF(AND(C$124="?",C126&lt;&gt;-1),IF(B126="NA",0,IF(B126=C126,1,-1)),IF(AND(C126=-1,B126&lt;&gt;"NA"),-1,0))</f>
        <v>1</v>
      </c>
      <c r="E126" s="35"/>
      <c r="I126" s="31">
        <f>IF(I124&gt;0,$F124,0)</f>
        <v>0</v>
      </c>
      <c r="J126" s="31">
        <f>IF(J124&gt;0,$F124,0)</f>
        <v>0</v>
      </c>
      <c r="K126" s="31">
        <f>IF(K124&gt;0,$F124,0)</f>
        <v>0</v>
      </c>
      <c r="L126" s="31">
        <f>IF(L124&gt;0,$F124,0)</f>
        <v>0</v>
      </c>
      <c r="M126" s="31">
        <f>IF(M124&gt;0,$F124,0)</f>
        <v>0</v>
      </c>
      <c r="N126" t="s">
        <v>86</v>
      </c>
    </row>
    <row r="127" spans="1:14" ht="12.75" hidden="1">
      <c r="A127" s="14" t="str">
        <f>IF(ISBLANK('Main (1)'!A127),"",'Main (1)'!A127)</f>
        <v>C</v>
      </c>
      <c r="B127" s="30" t="str">
        <f>IF(ISBLANK('Main (1)'!E127),"NA",'Main (1)'!E127)</f>
        <v>A</v>
      </c>
      <c r="C127" s="30" t="str">
        <f>IF(ISBLANK('Map (1)'!A127),-1,'Map (1)'!A127)</f>
        <v>A</v>
      </c>
      <c r="D127" s="14">
        <f>IF(AND(C$124="?",C127&lt;&gt;-1),IF(B127="NA",0,IF(B127=C127,1,-1)),IF(AND(C127=-1,B127&lt;&gt;"NA"),-1,0))</f>
        <v>1</v>
      </c>
      <c r="E127" s="35"/>
      <c r="I127" s="31">
        <f>IF(I124&gt;0,$G124,0)</f>
        <v>0</v>
      </c>
      <c r="J127" s="31">
        <f>IF(J124&gt;0,$G124,0)</f>
        <v>0</v>
      </c>
      <c r="K127" s="31">
        <f>IF(K124&gt;0,$G124,0)</f>
        <v>5</v>
      </c>
      <c r="L127" s="31">
        <f>IF(L124&gt;0,$G124,0)</f>
        <v>0</v>
      </c>
      <c r="M127" s="31">
        <f>IF(M124&gt;0,$G124,0)</f>
        <v>0</v>
      </c>
      <c r="N127" t="s">
        <v>103</v>
      </c>
    </row>
    <row r="128" spans="1:5" ht="12.75" hidden="1">
      <c r="A128" s="14" t="str">
        <f>IF(ISBLANK('Main (1)'!A128),"",'Main (1)'!A128)</f>
        <v>D</v>
      </c>
      <c r="B128" s="30" t="str">
        <f>IF(ISBLANK('Main (1)'!E128),"NA",'Main (1)'!E128)</f>
        <v>B</v>
      </c>
      <c r="C128" s="30" t="str">
        <f>IF(ISBLANK('Map (1)'!A128),-1,'Map (1)'!A128)</f>
        <v>B</v>
      </c>
      <c r="D128" s="14">
        <f>IF(AND(C$124="?",C128&lt;&gt;-1),IF(B128="NA",0,IF(B128=C128,1,-1)),IF(AND(C128=-1,B128&lt;&gt;"NA"),-1,0))</f>
        <v>1</v>
      </c>
      <c r="E128" s="35"/>
    </row>
    <row r="129" spans="1:5" ht="12.75" hidden="1">
      <c r="A129" s="14" t="str">
        <f>IF(ISBLANK('Main (1)'!A129),"",'Main (1)'!A129)</f>
        <v>E</v>
      </c>
      <c r="B129" s="30" t="str">
        <f>IF(ISBLANK('Main (1)'!E129),"NA",'Main (1)'!E129)</f>
        <v>C</v>
      </c>
      <c r="C129" s="30" t="str">
        <f>IF(ISBLANK('Map (1)'!A129),-1,'Map (1)'!A129)</f>
        <v>C</v>
      </c>
      <c r="D129" s="14">
        <f>IF(AND(C$124="?",C129&lt;&gt;-1),IF(B129="NA",0,IF(B129=C129,1,-1)),IF(AND(C129=-1,B129&lt;&gt;"NA"),-1,0))</f>
        <v>1</v>
      </c>
      <c r="E129" s="35"/>
    </row>
    <row r="130" spans="1:3" ht="12.75" hidden="1">
      <c r="A130" s="14">
        <f>IF(ISBLANK('Main (1)'!A130),"",'Main (1)'!A130)</f>
      </c>
      <c r="B130" s="30"/>
      <c r="C130" s="30"/>
    </row>
    <row r="131" spans="1:14" ht="25.5" hidden="1">
      <c r="A131" s="14">
        <f>IF(ISBLANK('Main (1)'!A131),"",'Main (1)'!A131)</f>
        <v>17</v>
      </c>
      <c r="B131" s="30" t="str">
        <f>IF(ISBLANK('Main (1)'!E131),"NA",'Main (1)'!E131)</f>
        <v>Answer Below</v>
      </c>
      <c r="C131" s="30" t="str">
        <f>IF(ISBLANK('Map (1)'!A131),"NA",'Map (1)'!A131)</f>
        <v>?</v>
      </c>
      <c r="D131" s="14">
        <f>IF(A131='Main (1)'!A131,IF(C131="?",COUNTA(C132:C136)-COUNTIF(C132:C136,"&lt;0"),1),"check")</f>
        <v>2</v>
      </c>
      <c r="E131" s="15">
        <f>IF(A131='Main (1)'!A131,IF(C131="?",MAX(COUNTIF(D132:D136,"=0")-COUNTIF(C132:C136,"&lt;0"),0),IF(B132="NA",1,0)),"check")</f>
        <v>1</v>
      </c>
      <c r="F131" s="17">
        <f>IF(A131='Main (1)'!A131,IF(C131="?",COUNTIF(D132:D136,"&lt;0"),IF(AND(B132&lt;&gt;"NA",B132&lt;&gt;C131),-1,0)),"check")</f>
        <v>1</v>
      </c>
      <c r="G131" s="17">
        <f>IF(A131='Main (1)'!A131,IF(C131="?",COUNTIF(D132:D136,"&gt;0"),IF(B132=C131,1,0)),"check")</f>
        <v>0</v>
      </c>
      <c r="H131" s="14" t="str">
        <f>IF(ISBLANK('Map (1)'!B131),"",'Map (1)'!B131)</f>
        <v>PGM</v>
      </c>
      <c r="I131" s="31">
        <f>IF($H131=I$178,$D131,0)</f>
        <v>0</v>
      </c>
      <c r="J131" s="31">
        <f>IF($H131=J$178,$D131,0)</f>
        <v>0</v>
      </c>
      <c r="K131" s="31">
        <f>IF($H131=K$178,$D131,0)</f>
        <v>0</v>
      </c>
      <c r="L131" s="31">
        <f>IF($H131=L$178,$D131,0)</f>
        <v>2</v>
      </c>
      <c r="M131" s="31">
        <f>IF($H131=M$178,$D131,0)</f>
        <v>0</v>
      </c>
      <c r="N131" t="s">
        <v>102</v>
      </c>
    </row>
    <row r="132" spans="1:14" ht="12.75" hidden="1">
      <c r="A132" s="14">
        <f>IF(ISBLANK('Main (1)'!A132),"",'Main (1)'!A132)</f>
      </c>
      <c r="B132" s="30" t="str">
        <f>IF(ISBLANK('Main (1)'!E132),"NA",'Main (1)'!E132)</f>
        <v>NA</v>
      </c>
      <c r="C132" s="30">
        <f>IF(ISBLANK('Map (1)'!A132),-1,'Map (1)'!A132)</f>
        <v>-1</v>
      </c>
      <c r="D132" s="14">
        <f>IF(AND(C$131="?",C132&lt;&gt;-1),IF(B132="NA",0,IF(B132=C132,1,-1)),IF(AND(C132=-1,B132&lt;&gt;"NA"),-1,0))</f>
        <v>0</v>
      </c>
      <c r="E132" s="33"/>
      <c r="F132" s="34"/>
      <c r="I132" s="31">
        <f>IF(I131&gt;0,$E131,0)</f>
        <v>0</v>
      </c>
      <c r="J132" s="31">
        <f>IF(J131&gt;0,$E131,0)</f>
        <v>0</v>
      </c>
      <c r="K132" s="31">
        <f>IF(K131&gt;0,$E131,0)</f>
        <v>0</v>
      </c>
      <c r="L132" s="31">
        <f>IF(L131&gt;0,$E131,0)</f>
        <v>1</v>
      </c>
      <c r="M132" s="31">
        <f>IF(M131&gt;0,$E131,0)</f>
        <v>0</v>
      </c>
      <c r="N132" t="s">
        <v>85</v>
      </c>
    </row>
    <row r="133" spans="1:14" ht="12.75" hidden="1">
      <c r="A133" s="14">
        <f>IF(ISBLANK('Main (1)'!A133),"",'Main (1)'!A133)</f>
      </c>
      <c r="B133" s="30" t="str">
        <f>IF(ISBLANK('Main (1)'!E133),"NA",'Main (1)'!E133)</f>
        <v>NA</v>
      </c>
      <c r="C133" s="30" t="str">
        <f>IF(ISBLANK('Map (1)'!A133),-1,'Map (1)'!A133)</f>
        <v>B</v>
      </c>
      <c r="D133" s="14">
        <f>IF(AND(C$131="?",C133&lt;&gt;-1),IF(B133="NA",0,IF(B133=C133,1,-1)),IF(AND(C133=-1,B133&lt;&gt;"NA"),-1,0))</f>
        <v>0</v>
      </c>
      <c r="E133" s="35"/>
      <c r="I133" s="31">
        <f>IF(I131&gt;0,$F131,0)</f>
        <v>0</v>
      </c>
      <c r="J133" s="31">
        <f>IF(J131&gt;0,$F131,0)</f>
        <v>0</v>
      </c>
      <c r="K133" s="31">
        <f>IF(K131&gt;0,$F131,0)</f>
        <v>0</v>
      </c>
      <c r="L133" s="31">
        <f>IF(L131&gt;0,$F131,0)</f>
        <v>1</v>
      </c>
      <c r="M133" s="31">
        <f>IF(M131&gt;0,$F131,0)</f>
        <v>0</v>
      </c>
      <c r="N133" t="s">
        <v>86</v>
      </c>
    </row>
    <row r="134" spans="1:14" ht="12.75" hidden="1">
      <c r="A134" s="14">
        <f>IF(ISBLANK('Main (1)'!A134),"",'Main (1)'!A134)</f>
      </c>
      <c r="B134" s="30" t="str">
        <f>IF(ISBLANK('Main (1)'!E134),"NA",'Main (1)'!E134)</f>
        <v>NA</v>
      </c>
      <c r="C134" s="30">
        <f>IF(ISBLANK('Map (1)'!A134),-1,'Map (1)'!A134)</f>
        <v>-1</v>
      </c>
      <c r="D134" s="14">
        <f>IF(AND(C$131="?",C134&lt;&gt;-1),IF(B134="NA",0,IF(B134=C134,1,-1)),IF(AND(C134=-1,B134&lt;&gt;"NA"),-1,0))</f>
        <v>0</v>
      </c>
      <c r="E134" s="35"/>
      <c r="I134" s="31">
        <f>IF(I131&gt;0,$G131,0)</f>
        <v>0</v>
      </c>
      <c r="J134" s="31">
        <f>IF(J131&gt;0,$G131,0)</f>
        <v>0</v>
      </c>
      <c r="K134" s="31">
        <f>IF(K131&gt;0,$G131,0)</f>
        <v>0</v>
      </c>
      <c r="L134" s="31">
        <f>IF(L131&gt;0,$G131,0)</f>
        <v>0</v>
      </c>
      <c r="M134" s="31">
        <f>IF(M131&gt;0,$G131,0)</f>
        <v>0</v>
      </c>
      <c r="N134" t="s">
        <v>103</v>
      </c>
    </row>
    <row r="135" spans="1:5" ht="12.75" hidden="1">
      <c r="A135" s="14">
        <f>IF(ISBLANK('Main (1)'!A135),"",'Main (1)'!A135)</f>
      </c>
      <c r="B135" s="30" t="str">
        <f>IF(ISBLANK('Main (1)'!E135),"NA",'Main (1)'!E135)</f>
        <v>X</v>
      </c>
      <c r="C135" s="30" t="str">
        <f>IF(ISBLANK('Map (1)'!A135),-1,'Map (1)'!A135)</f>
        <v>D</v>
      </c>
      <c r="D135" s="14">
        <f>IF(AND(C$131="?",C135&lt;&gt;-1),IF(B135="NA",0,IF(B135=C135,1,-1)),IF(AND(C135=-1,B135&lt;&gt;"NA"),-1,0))</f>
        <v>-1</v>
      </c>
      <c r="E135" s="35"/>
    </row>
    <row r="136" spans="1:5" ht="12.75" hidden="1">
      <c r="A136" s="14">
        <f>IF(ISBLANK('Main (1)'!A136),"",'Main (1)'!A136)</f>
      </c>
      <c r="B136" s="30" t="str">
        <f>IF(ISBLANK('Main (1)'!E136),"NA",'Main (1)'!E136)</f>
        <v>NA</v>
      </c>
      <c r="C136" s="30">
        <f>IF(ISBLANK('Map (1)'!A136),-1,'Map (1)'!A136)</f>
        <v>-1</v>
      </c>
      <c r="D136" s="14">
        <f>IF(AND(C$131="?",C136&lt;&gt;-1),IF(B136="NA",0,IF(B136=C136,1,-1)),IF(AND(C136=-1,B136&lt;&gt;"NA"),-1,0))</f>
        <v>0</v>
      </c>
      <c r="E136" s="35"/>
    </row>
    <row r="137" spans="1:3" ht="12.75" hidden="1">
      <c r="A137" s="14">
        <f>IF(ISBLANK('Main (1)'!A137),"",'Main (1)'!A137)</f>
      </c>
      <c r="B137" s="30"/>
      <c r="C137" s="30"/>
    </row>
    <row r="138" spans="1:14" ht="25.5" hidden="1">
      <c r="A138" s="14">
        <f>IF(ISBLANK('Main (1)'!A138),"",'Main (1)'!A138)</f>
        <v>18</v>
      </c>
      <c r="B138" s="30" t="str">
        <f>IF(ISBLANK('Main (1)'!E138),"NA",'Main (1)'!E138)</f>
        <v>Answer Below</v>
      </c>
      <c r="C138" s="30" t="str">
        <f>IF(ISBLANK('Map (1)'!A138),"NA",'Map (1)'!A138)</f>
        <v>?</v>
      </c>
      <c r="D138" s="14">
        <f>IF(A138='Main (1)'!A138,IF(C138="?",COUNTA(C139:C143)-COUNTIF(C139:C143,"&lt;0"),1),"check")</f>
        <v>2</v>
      </c>
      <c r="E138" s="15">
        <f>IF(A138='Main (1)'!A138,IF(C138="?",MAX(COUNTIF(D139:D143,"=0")-COUNTIF(C139:C143,"&lt;0"),0),IF(B139="NA",1,0)),"check")</f>
        <v>0</v>
      </c>
      <c r="F138" s="17">
        <f>IF(A138='Main (1)'!A138,IF(C138="?",COUNTIF(D139:D143,"&lt;0"),IF(AND(B139&lt;&gt;"NA",B139&lt;&gt;C138),-1,0)),"check")</f>
        <v>2</v>
      </c>
      <c r="G138" s="17">
        <f>IF(A138='Main (1)'!A138,IF(C138="?",COUNTIF(D139:D143,"&gt;0"),IF(B139=C138,1,0)),"check")</f>
        <v>0</v>
      </c>
      <c r="H138" s="14" t="str">
        <f>IF(ISBLANK('Map (1)'!B138),"",'Map (1)'!B138)</f>
        <v>PGM</v>
      </c>
      <c r="I138" s="31">
        <f>IF($H138=I$178,$D138,0)</f>
        <v>0</v>
      </c>
      <c r="J138" s="31">
        <f>IF($H138=J$178,$D138,0)</f>
        <v>0</v>
      </c>
      <c r="K138" s="31">
        <f>IF($H138=K$178,$D138,0)</f>
        <v>0</v>
      </c>
      <c r="L138" s="31">
        <f>IF($H138=L$178,$D138,0)</f>
        <v>2</v>
      </c>
      <c r="M138" s="31">
        <f>IF($H138=M$178,$D138,0)</f>
        <v>0</v>
      </c>
      <c r="N138" t="s">
        <v>102</v>
      </c>
    </row>
    <row r="139" spans="1:14" ht="12.75" hidden="1">
      <c r="A139" s="14">
        <f>IF(ISBLANK('Main (1)'!A139),"",'Main (1)'!A139)</f>
      </c>
      <c r="B139" s="30" t="str">
        <f>IF(ISBLANK('Main (1)'!E139),"NA",'Main (1)'!E139)</f>
        <v>X</v>
      </c>
      <c r="C139" s="30" t="str">
        <f>IF(ISBLANK('Map (1)'!A139),-1,'Map (1)'!A139)</f>
        <v>A</v>
      </c>
      <c r="D139" s="14">
        <f>IF(AND(C138="?",C139&lt;&gt;-1),IF(B139="NA",0,IF(B139=C139,1,-1)),IF(AND(C139=-1,B139&lt;&gt;"NA"),-1,0))</f>
        <v>-1</v>
      </c>
      <c r="E139" s="33"/>
      <c r="F139" s="34"/>
      <c r="I139" s="31">
        <f>IF(I138&gt;0,$E138,0)</f>
        <v>0</v>
      </c>
      <c r="J139" s="31">
        <f>IF(J138&gt;0,$E138,0)</f>
        <v>0</v>
      </c>
      <c r="K139" s="31">
        <f>IF(K138&gt;0,$E138,0)</f>
        <v>0</v>
      </c>
      <c r="L139" s="31">
        <f>IF(L138&gt;0,$E138,0)</f>
        <v>0</v>
      </c>
      <c r="M139" s="31">
        <f>IF(M138&gt;0,$E138,0)</f>
        <v>0</v>
      </c>
      <c r="N139" t="s">
        <v>85</v>
      </c>
    </row>
    <row r="140" spans="1:14" ht="12.75" hidden="1">
      <c r="A140" s="14">
        <f>IF(ISBLANK('Main (1)'!A140),"",'Main (1)'!A140)</f>
      </c>
      <c r="B140" s="30" t="str">
        <f>IF(ISBLANK('Main (1)'!E140),"NA",'Main (1)'!E140)</f>
        <v>NA</v>
      </c>
      <c r="C140" s="30">
        <f>IF(ISBLANK('Map (1)'!A140),-1,'Map (1)'!A140)</f>
        <v>-1</v>
      </c>
      <c r="D140" s="14">
        <f>IF(AND(C138="?",C140&lt;&gt;-1),IF(B140="NA",0,IF(B140=C140,1,-1)),IF(AND(C140=-1,B140&lt;&gt;"NA"),-1,0))</f>
        <v>0</v>
      </c>
      <c r="E140" s="35"/>
      <c r="I140" s="31">
        <f>IF(I138&gt;0,$F138,0)</f>
        <v>0</v>
      </c>
      <c r="J140" s="31">
        <f>IF(J138&gt;0,$F138,0)</f>
        <v>0</v>
      </c>
      <c r="K140" s="31">
        <f>IF(K138&gt;0,$F138,0)</f>
        <v>0</v>
      </c>
      <c r="L140" s="31">
        <f>IF(L138&gt;0,$F138,0)</f>
        <v>2</v>
      </c>
      <c r="M140" s="31">
        <f>IF(M138&gt;0,$F138,0)</f>
        <v>0</v>
      </c>
      <c r="N140" t="s">
        <v>86</v>
      </c>
    </row>
    <row r="141" spans="1:14" ht="12.75" hidden="1">
      <c r="A141" s="14">
        <f>IF(ISBLANK('Main (1)'!A141),"",'Main (1)'!A141)</f>
      </c>
      <c r="B141" s="30" t="str">
        <f>IF(ISBLANK('Main (1)'!E141),"NA",'Main (1)'!E141)</f>
        <v>X</v>
      </c>
      <c r="C141" s="30" t="str">
        <f>IF(ISBLANK('Map (1)'!A141),-1,'Map (1)'!A141)</f>
        <v>C</v>
      </c>
      <c r="D141" s="14">
        <f>IF(AND(C138="?",C141&lt;&gt;-1),IF(B141="NA",0,IF(B141=C141,1,-1)),IF(AND(C141=-1,B141&lt;&gt;"NA"),-1,0))</f>
        <v>-1</v>
      </c>
      <c r="E141" s="35"/>
      <c r="I141" s="31">
        <f>IF(I138&gt;0,$G138,0)</f>
        <v>0</v>
      </c>
      <c r="J141" s="31">
        <f>IF(J138&gt;0,$G138,0)</f>
        <v>0</v>
      </c>
      <c r="K141" s="31">
        <f>IF(K138&gt;0,$G138,0)</f>
        <v>0</v>
      </c>
      <c r="L141" s="31">
        <f>IF(L138&gt;0,$G138,0)</f>
        <v>0</v>
      </c>
      <c r="M141" s="31">
        <f>IF(M138&gt;0,$G138,0)</f>
        <v>0</v>
      </c>
      <c r="N141" t="s">
        <v>103</v>
      </c>
    </row>
    <row r="142" spans="1:5" ht="12.75" hidden="1">
      <c r="A142" s="14">
        <f>IF(ISBLANK('Main (1)'!A142),"",'Main (1)'!A142)</f>
      </c>
      <c r="B142" s="30" t="str">
        <f>IF(ISBLANK('Main (1)'!E142),"NA",'Main (1)'!E142)</f>
        <v>NA</v>
      </c>
      <c r="C142" s="30">
        <f>IF(ISBLANK('Map (1)'!A142),-1,'Map (1)'!A142)</f>
        <v>-1</v>
      </c>
      <c r="D142" s="14">
        <f>IF(AND(C138="?",C142&lt;&gt;-1),IF(B142="NA",0,IF(B142=C142,1,-1)),IF(AND(C142=-1,B142&lt;&gt;"NA"),-1,0))</f>
        <v>0</v>
      </c>
      <c r="E142" s="35"/>
    </row>
    <row r="143" spans="1:5" ht="12.75" hidden="1">
      <c r="A143" s="14">
        <f>IF(ISBLANK('Main (1)'!A143),"",'Main (1)'!A143)</f>
      </c>
      <c r="B143" s="30" t="str">
        <f>IF(ISBLANK('Main (1)'!E143),"NA",'Main (1)'!E143)</f>
        <v>NA</v>
      </c>
      <c r="C143" s="30">
        <f>IF(ISBLANK('Map (1)'!A143),-1,'Map (1)'!A143)</f>
        <v>-1</v>
      </c>
      <c r="D143" s="14">
        <f>IF(AND(C138="?",C143&lt;&gt;-1),IF(B143="NA",0,IF(B143=C143,1,-1)),IF(AND(C143=-1,B143&lt;&gt;"NA"),-1,0))</f>
        <v>0</v>
      </c>
      <c r="E143" s="35"/>
    </row>
    <row r="144" spans="1:3" ht="12.75" hidden="1">
      <c r="A144" s="14">
        <f>IF(ISBLANK('Main (1)'!A144),"",'Main (1)'!A144)</f>
      </c>
      <c r="B144" s="30"/>
      <c r="C144" s="30"/>
    </row>
    <row r="145" spans="1:14" ht="25.5" hidden="1">
      <c r="A145" s="14">
        <f>IF(ISBLANK('Main (1)'!A145),"",'Main (1)'!A145)</f>
        <v>19</v>
      </c>
      <c r="B145" s="30" t="str">
        <f>IF(ISBLANK('Main (1)'!E145),"NA",'Main (1)'!E145)</f>
        <v>Answer Below</v>
      </c>
      <c r="C145" s="30" t="str">
        <f>IF(ISBLANK('Map (1)'!A145),"NA",'Map (1)'!A145)</f>
        <v>?</v>
      </c>
      <c r="D145" s="14">
        <f>IF(A145='Main (1)'!A145,IF(C145="?",COUNTA(C146:C150)-COUNTIF(C146:C150,"&lt;0"),1),"check")</f>
        <v>5</v>
      </c>
      <c r="E145" s="15">
        <f>IF(A145='Main (1)'!A145,IF(C145="?",MAX(COUNTIF(D146:D150,"=0")-COUNTIF(C146:C150,"&lt;0"),0),IF(B146="NA",1,0)),"check")</f>
        <v>0</v>
      </c>
      <c r="F145" s="17">
        <f>IF(A145='Main (1)'!A145,IF(C145="?",COUNTIF(D146:D150,"&lt;0"),IF(AND(B146&lt;&gt;"NA",B146&lt;&gt;C145),-1,0)),"check")</f>
        <v>0</v>
      </c>
      <c r="G145" s="17">
        <f>IF(A145='Main (1)'!A145,IF(C145="?",COUNTIF(D146:D150,"&gt;0"),IF(B146=C145,1,0)),"check")</f>
        <v>5</v>
      </c>
      <c r="H145" s="14" t="str">
        <f>IF(ISBLANK('Map (1)'!B145),"",'Map (1)'!B145)</f>
        <v>MATH</v>
      </c>
      <c r="I145" s="31">
        <f>IF($H145=I$178,$D145,0)</f>
        <v>0</v>
      </c>
      <c r="J145" s="31">
        <f>IF($H145=J$178,$D145,0)</f>
        <v>5</v>
      </c>
      <c r="K145" s="31">
        <f>IF($H145=K$178,$D145,0)</f>
        <v>0</v>
      </c>
      <c r="L145" s="31">
        <f>IF($H145=L$178,$D145,0)</f>
        <v>0</v>
      </c>
      <c r="M145" s="31">
        <f>IF($H145=M$178,$D145,0)</f>
        <v>0</v>
      </c>
      <c r="N145" t="s">
        <v>102</v>
      </c>
    </row>
    <row r="146" spans="1:14" ht="12.75" hidden="1">
      <c r="A146" s="14" t="str">
        <f>IF(ISBLANK('Main (1)'!A146),"",'Main (1)'!A146)</f>
        <v>A</v>
      </c>
      <c r="B146" s="30" t="str">
        <f>IF(ISBLANK('Main (1)'!E146),"NA",'Main (1)'!E146)</f>
        <v>B</v>
      </c>
      <c r="C146" s="30" t="str">
        <f>IF(ISBLANK('Map (1)'!A146),-1,'Map (1)'!A146)</f>
        <v>B</v>
      </c>
      <c r="D146" s="14">
        <f>IF(AND(C145="?",C146&lt;&gt;-1),IF(B146="NA",0,IF(B146=C146,1,-1)),IF(AND(C146=-1,B146&lt;&gt;"NA"),-1,0))</f>
        <v>1</v>
      </c>
      <c r="E146" s="33"/>
      <c r="F146" s="34"/>
      <c r="I146" s="31">
        <f>IF(I145&gt;0,$E145,0)</f>
        <v>0</v>
      </c>
      <c r="J146" s="31">
        <f>IF(J145&gt;0,$E145,0)</f>
        <v>0</v>
      </c>
      <c r="K146" s="31">
        <f>IF(K145&gt;0,$E145,0)</f>
        <v>0</v>
      </c>
      <c r="L146" s="31">
        <f>IF(L145&gt;0,$E145,0)</f>
        <v>0</v>
      </c>
      <c r="M146" s="31">
        <f>IF(M145&gt;0,$E145,0)</f>
        <v>0</v>
      </c>
      <c r="N146" t="s">
        <v>85</v>
      </c>
    </row>
    <row r="147" spans="1:14" ht="12.75" hidden="1">
      <c r="A147" s="14" t="str">
        <f>IF(ISBLANK('Main (1)'!A147),"",'Main (1)'!A147)</f>
        <v>B</v>
      </c>
      <c r="B147" s="30" t="str">
        <f>IF(ISBLANK('Main (1)'!E147),"NA",'Main (1)'!E147)</f>
        <v>D</v>
      </c>
      <c r="C147" s="30" t="str">
        <f>IF(ISBLANK('Map (1)'!A147),-1,'Map (1)'!A147)</f>
        <v>D</v>
      </c>
      <c r="D147" s="14">
        <f>IF(AND(C145="?",C147&lt;&gt;-1),IF(B147="NA",0,IF(B147=C147,1,-1)),IF(AND(C147=-1,B147&lt;&gt;"NA"),-1,0))</f>
        <v>1</v>
      </c>
      <c r="E147" s="35"/>
      <c r="I147" s="31">
        <f>IF(I145&gt;0,$F145,0)</f>
        <v>0</v>
      </c>
      <c r="J147" s="31">
        <f>IF(J145&gt;0,$F145,0)</f>
        <v>0</v>
      </c>
      <c r="K147" s="31">
        <f>IF(K145&gt;0,$F145,0)</f>
        <v>0</v>
      </c>
      <c r="L147" s="31">
        <f>IF(L145&gt;0,$F145,0)</f>
        <v>0</v>
      </c>
      <c r="M147" s="31">
        <f>IF(M145&gt;0,$F145,0)</f>
        <v>0</v>
      </c>
      <c r="N147" t="s">
        <v>86</v>
      </c>
    </row>
    <row r="148" spans="1:14" ht="12.75" hidden="1">
      <c r="A148" s="14" t="str">
        <f>IF(ISBLANK('Main (1)'!A148),"",'Main (1)'!A148)</f>
        <v>C</v>
      </c>
      <c r="B148" s="30" t="str">
        <f>IF(ISBLANK('Main (1)'!E148),"NA",'Main (1)'!E148)</f>
        <v>E</v>
      </c>
      <c r="C148" s="30" t="str">
        <f>IF(ISBLANK('Map (1)'!A148),-1,'Map (1)'!A148)</f>
        <v>E</v>
      </c>
      <c r="D148" s="14">
        <f>IF(AND(C145="?",C148&lt;&gt;-1),IF(B148="NA",0,IF(B148=C148,1,-1)),IF(AND(C148=-1,B148&lt;&gt;"NA"),-1,0))</f>
        <v>1</v>
      </c>
      <c r="E148" s="35"/>
      <c r="I148" s="31">
        <f>IF(I145&gt;0,$G145,0)</f>
        <v>0</v>
      </c>
      <c r="J148" s="31">
        <f>IF(J145&gt;0,$G145,0)</f>
        <v>5</v>
      </c>
      <c r="K148" s="31">
        <f>IF(K145&gt;0,$G145,0)</f>
        <v>0</v>
      </c>
      <c r="L148" s="31">
        <f>IF(L145&gt;0,$G145,0)</f>
        <v>0</v>
      </c>
      <c r="M148" s="31">
        <f>IF(M145&gt;0,$G145,0)</f>
        <v>0</v>
      </c>
      <c r="N148" t="s">
        <v>103</v>
      </c>
    </row>
    <row r="149" spans="1:5" ht="12.75" hidden="1">
      <c r="A149" s="14" t="str">
        <f>IF(ISBLANK('Main (1)'!A149),"",'Main (1)'!A149)</f>
        <v>D</v>
      </c>
      <c r="B149" s="30" t="str">
        <f>IF(ISBLANK('Main (1)'!E149),"NA",'Main (1)'!E149)</f>
        <v>A</v>
      </c>
      <c r="C149" s="30" t="str">
        <f>IF(ISBLANK('Map (1)'!A149),-1,'Map (1)'!A149)</f>
        <v>A</v>
      </c>
      <c r="D149" s="14">
        <f>IF(AND(C145="?",C149&lt;&gt;-1),IF(B149="NA",0,IF(B149=C149,1,-1)),IF(AND(C149=-1,B149&lt;&gt;"NA"),-1,0))</f>
        <v>1</v>
      </c>
      <c r="E149" s="35"/>
    </row>
    <row r="150" spans="1:5" ht="12.75" hidden="1">
      <c r="A150" s="14" t="str">
        <f>IF(ISBLANK('Main (1)'!A150),"",'Main (1)'!A150)</f>
        <v>E</v>
      </c>
      <c r="B150" s="30" t="str">
        <f>IF(ISBLANK('Main (1)'!E150),"NA",'Main (1)'!E150)</f>
        <v>C</v>
      </c>
      <c r="C150" s="30" t="str">
        <f>IF(ISBLANK('Map (1)'!A150),-1,'Map (1)'!A150)</f>
        <v>C</v>
      </c>
      <c r="D150" s="14">
        <f>IF(AND(C145="?",C150&lt;&gt;-1),IF(B150="NA",0,IF(B150=C150,1,-1)),IF(AND(C150=-1,B150&lt;&gt;"NA"),-1,0))</f>
        <v>1</v>
      </c>
      <c r="E150" s="35"/>
    </row>
    <row r="151" spans="1:3" ht="12.75" hidden="1">
      <c r="A151" s="14">
        <f>IF(ISBLANK('Main (1)'!A151),"",'Main (1)'!A151)</f>
      </c>
      <c r="B151" s="30"/>
      <c r="C151" s="30"/>
    </row>
    <row r="152" spans="1:14" ht="25.5" hidden="1">
      <c r="A152" s="14">
        <f>IF(ISBLANK('Main (1)'!A152),"",'Main (1)'!A152)</f>
        <v>20</v>
      </c>
      <c r="B152" s="30" t="str">
        <f>IF(ISBLANK('Main (1)'!E152),"NA",'Main (1)'!E152)</f>
        <v>Answer Below</v>
      </c>
      <c r="C152" s="30" t="str">
        <f>IF(ISBLANK('Map (1)'!A152),"NA",'Map (1)'!A152)</f>
        <v>?</v>
      </c>
      <c r="D152" s="14">
        <f>IF(A152='Main (1)'!A152,IF(C152="?",COUNTA(C153:C157)-COUNTIF(C153:C157,"&lt;0"),1),"check")</f>
        <v>2</v>
      </c>
      <c r="E152" s="15">
        <f>IF(A152='Main (1)'!A152,IF(C152="?",MAX(COUNTIF(D153:D157,"=0")-COUNTIF(C153:C157,"&lt;0"),0),IF(B153="NA",1,0)),"check")</f>
        <v>1</v>
      </c>
      <c r="F152" s="17">
        <f>IF(A152='Main (1)'!A152,IF(C152="?",COUNTIF(D153:D157,"&lt;0"),IF(AND(B153&lt;&gt;"NA",B153&lt;&gt;C152),-1,0)),"check")</f>
        <v>1</v>
      </c>
      <c r="G152" s="17">
        <f>IF(A152='Main (1)'!A152,IF(C152="?",COUNTIF(D153:D157,"&gt;0"),IF(B153=C152,1,0)),"check")</f>
        <v>0</v>
      </c>
      <c r="H152" s="15" t="str">
        <f>IF(ISBLANK('Map (1)'!B152),"",'Map (1)'!B152)</f>
        <v>MATH</v>
      </c>
      <c r="I152" s="31">
        <f>IF($H152=I$178,$D152,0)</f>
        <v>0</v>
      </c>
      <c r="J152" s="31">
        <f>IF($H152=J$178,$D152,0)</f>
        <v>2</v>
      </c>
      <c r="K152" s="31">
        <f>IF($H152=K$178,$D152,0)</f>
        <v>0</v>
      </c>
      <c r="L152" s="31">
        <f>IF($H152=L$178,$D152,0)</f>
        <v>0</v>
      </c>
      <c r="M152" s="31">
        <f>IF($H152=M$178,$D152,0)</f>
        <v>0</v>
      </c>
      <c r="N152" t="s">
        <v>102</v>
      </c>
    </row>
    <row r="153" spans="1:14" ht="12.75" hidden="1">
      <c r="A153" s="14">
        <f>IF(ISBLANK('Main (1)'!A153),"",'Main (1)'!A153)</f>
      </c>
      <c r="B153" s="30" t="str">
        <f>IF(ISBLANK('Main (1)'!E153),"NA",'Main (1)'!E153)</f>
        <v>NA</v>
      </c>
      <c r="C153" s="30">
        <f>IF(ISBLANK('Map (1)'!A153),-1,'Map (1)'!A153)</f>
        <v>-1</v>
      </c>
      <c r="D153" s="14">
        <f>IF(AND(C152="?",C153&lt;&gt;-1),IF(B153="NA",0,IF(B153=C153,1,-1)),IF(AND(C153=-1,B153&lt;&gt;"NA"),-1,0))</f>
        <v>0</v>
      </c>
      <c r="E153" s="33"/>
      <c r="F153" s="34"/>
      <c r="I153" s="31">
        <f>IF(I152&gt;0,$E152,0)</f>
        <v>0</v>
      </c>
      <c r="J153" s="31">
        <f>IF(J152&gt;0,$E152,0)</f>
        <v>1</v>
      </c>
      <c r="K153" s="31">
        <f>IF(K152&gt;0,$E152,0)</f>
        <v>0</v>
      </c>
      <c r="L153" s="31">
        <f>IF(L152&gt;0,$E152,0)</f>
        <v>0</v>
      </c>
      <c r="M153" s="31">
        <f>IF(M152&gt;0,$E152,0)</f>
        <v>0</v>
      </c>
      <c r="N153" t="s">
        <v>85</v>
      </c>
    </row>
    <row r="154" spans="1:14" ht="12.75" hidden="1">
      <c r="A154" s="14">
        <f>IF(ISBLANK('Main (1)'!A154),"",'Main (1)'!A154)</f>
      </c>
      <c r="B154" s="30" t="str">
        <f>IF(ISBLANK('Main (1)'!E154),"NA",'Main (1)'!E154)</f>
        <v>NA</v>
      </c>
      <c r="C154" s="30">
        <f>IF(ISBLANK('Map (1)'!A154),-1,'Map (1)'!A154)</f>
        <v>-1</v>
      </c>
      <c r="D154" s="14">
        <f>IF(AND(C152="?",C154&lt;&gt;-1),IF(B154="NA",0,IF(B154=C154,1,-1)),IF(AND(C154=-1,B154&lt;&gt;"NA"),-1,0))</f>
        <v>0</v>
      </c>
      <c r="E154" s="35"/>
      <c r="I154" s="31">
        <f>IF(I152&gt;0,$F152,0)</f>
        <v>0</v>
      </c>
      <c r="J154" s="31">
        <f>IF(J152&gt;0,$F152,0)</f>
        <v>1</v>
      </c>
      <c r="K154" s="31">
        <f>IF(K152&gt;0,$F152,0)</f>
        <v>0</v>
      </c>
      <c r="L154" s="31">
        <f>IF(L152&gt;0,$F152,0)</f>
        <v>0</v>
      </c>
      <c r="M154" s="31">
        <f>IF(M152&gt;0,$F152,0)</f>
        <v>0</v>
      </c>
      <c r="N154" t="s">
        <v>86</v>
      </c>
    </row>
    <row r="155" spans="1:14" ht="12.75" hidden="1">
      <c r="A155" s="14">
        <f>IF(ISBLANK('Main (1)'!A155),"",'Main (1)'!A155)</f>
      </c>
      <c r="B155" s="30" t="str">
        <f>IF(ISBLANK('Main (1)'!E155),"NA",'Main (1)'!E155)</f>
        <v>NA</v>
      </c>
      <c r="C155" s="30" t="str">
        <f>IF(ISBLANK('Map (1)'!A155),-1,'Map (1)'!A155)</f>
        <v>C</v>
      </c>
      <c r="D155" s="14">
        <f>IF(AND(C152="?",C155&lt;&gt;-1),IF(B155="NA",0,IF(B155=C155,1,-1)),IF(AND(C155=-1,B155&lt;&gt;"NA"),-1,0))</f>
        <v>0</v>
      </c>
      <c r="E155" s="35"/>
      <c r="I155" s="31">
        <f>IF(I152&gt;0,$G152,0)</f>
        <v>0</v>
      </c>
      <c r="J155" s="31">
        <f>IF(J152&gt;0,$G152,0)</f>
        <v>0</v>
      </c>
      <c r="K155" s="31">
        <f>IF(K152&gt;0,$G152,0)</f>
        <v>0</v>
      </c>
      <c r="L155" s="31">
        <f>IF(L152&gt;0,$G152,0)</f>
        <v>0</v>
      </c>
      <c r="M155" s="31">
        <f>IF(M152&gt;0,$G152,0)</f>
        <v>0</v>
      </c>
      <c r="N155" t="s">
        <v>103</v>
      </c>
    </row>
    <row r="156" spans="1:5" ht="12.75" hidden="1">
      <c r="A156" s="14">
        <f>IF(ISBLANK('Main (1)'!A156),"",'Main (1)'!A156)</f>
      </c>
      <c r="B156" s="30" t="str">
        <f>IF(ISBLANK('Main (1)'!E156),"NA",'Main (1)'!E156)</f>
        <v>X</v>
      </c>
      <c r="C156" s="30" t="str">
        <f>IF(ISBLANK('Map (1)'!A156),-1,'Map (1)'!A156)</f>
        <v>D</v>
      </c>
      <c r="D156" s="14">
        <f>IF(AND(C152="?",C156&lt;&gt;-1),IF(B156="NA",0,IF(B156=C156,1,-1)),IF(AND(C156=-1,B156&lt;&gt;"NA"),-1,0))</f>
        <v>-1</v>
      </c>
      <c r="E156" s="35"/>
    </row>
    <row r="157" spans="1:5" ht="12.75" hidden="1">
      <c r="A157" s="14">
        <f>IF(ISBLANK('Main (1)'!A157),"",'Main (1)'!A157)</f>
      </c>
      <c r="B157" s="30" t="str">
        <f>IF(ISBLANK('Main (1)'!E157),"NA",'Main (1)'!E157)</f>
        <v>NA</v>
      </c>
      <c r="C157" s="30">
        <f>IF(ISBLANK('Map (1)'!A157),-1,'Map (1)'!A157)</f>
        <v>-1</v>
      </c>
      <c r="D157" s="14">
        <f>IF(AND(C152="?",C157&lt;&gt;-1),IF(B157="NA",0,IF(B157=C157,1,-1)),IF(AND(C157=-1,B157&lt;&gt;"NA"),-1,0))</f>
        <v>0</v>
      </c>
      <c r="E157" s="35"/>
    </row>
    <row r="158" spans="1:5" ht="12.75" hidden="1">
      <c r="A158" s="39"/>
      <c r="B158" s="40"/>
      <c r="C158" s="40"/>
      <c r="D158" s="41"/>
      <c r="E158" s="41"/>
    </row>
    <row r="159" spans="1:14" ht="25.5" hidden="1">
      <c r="A159" s="14">
        <f>IF(ISBLANK('Main (1)'!A159),"",'Main (1)'!A159)</f>
        <v>21</v>
      </c>
      <c r="B159" s="30" t="str">
        <f>IF(ISBLANK('Main (1)'!E159),"NA",'Main (1)'!E159)</f>
        <v>Answer Below</v>
      </c>
      <c r="C159" s="30" t="str">
        <f>IF(ISBLANK('Map (1)'!A159),"NA",'Map (1)'!A159)</f>
        <v>?</v>
      </c>
      <c r="D159" s="16">
        <f>IF(A159='Main (1)'!A159,IF(C159="?",COUNTA(C160:C164)-COUNTIF(C160:C164,"&lt;0"),1),"check")</f>
        <v>1</v>
      </c>
      <c r="E159" s="67">
        <f>IF(A159='Main (1)'!A159,IF(C159="?",MAX(COUNTIF(D160:D164,"=0")-COUNTIF(C160:C164,"&lt;0"),0),IF(B160="NA",1,0)),"check")</f>
        <v>0</v>
      </c>
      <c r="F159" s="17">
        <f>IF(A159='Main (1)'!A159,IF(C159="?",COUNTIF(D160:D164,"&lt;0"),IF(AND(B160&lt;&gt;"NA",B160&lt;&gt;C159),-1,0)),"check")</f>
        <v>1</v>
      </c>
      <c r="G159" s="17">
        <f>IF(A159='Main (1)'!A159,IF(C159="?",COUNTIF(D160:D164,"&gt;0"),IF(B160=C159,1,0)),"check")</f>
        <v>0</v>
      </c>
      <c r="H159" s="15" t="str">
        <f>IF(ISBLANK('Map (1)'!B159),"",'Map (1)'!B159)</f>
        <v>PGM</v>
      </c>
      <c r="I159" s="31">
        <f>IF($H159=I$178,$D159,0)</f>
        <v>0</v>
      </c>
      <c r="J159" s="31">
        <f>IF($H159=J$178,$D159,0)</f>
        <v>0</v>
      </c>
      <c r="K159" s="31">
        <f>IF($H159=K$178,$D159,0)</f>
        <v>0</v>
      </c>
      <c r="L159" s="31">
        <f>IF($H159=L$178,$D159,0)</f>
        <v>1</v>
      </c>
      <c r="M159" s="31">
        <f>IF($H159=M$178,$D159,0)</f>
        <v>0</v>
      </c>
      <c r="N159" t="s">
        <v>102</v>
      </c>
    </row>
    <row r="160" spans="1:14" ht="12.75" hidden="1">
      <c r="A160" s="14">
        <f>IF(ISBLANK('Main (1)'!A160),"",'Main (1)'!A160)</f>
      </c>
      <c r="B160" s="30" t="str">
        <f>IF(ISBLANK('Main (1)'!E160),"NA",'Main (1)'!E160)</f>
        <v>NA</v>
      </c>
      <c r="C160" s="30" t="str">
        <f>IF(ISBLANK('Map (1)'!A160),-1,'Map (1)'!A160)</f>
        <v>X</v>
      </c>
      <c r="D160" s="14">
        <f>IF(AND(C159="?",C160&lt;&gt;-1),IF(B160="NA",0,IF(B160=C160,1,-1)),IF(AND(C160=-1,B160&lt;&gt;"NA"),-1,0))</f>
        <v>0</v>
      </c>
      <c r="E160" s="33"/>
      <c r="F160" s="34"/>
      <c r="I160" s="31">
        <f>IF(I159&gt;0,$E159,0)</f>
        <v>0</v>
      </c>
      <c r="J160" s="31">
        <f>IF(J159&gt;0,$E159,0)</f>
        <v>0</v>
      </c>
      <c r="K160" s="31">
        <f>IF(K159&gt;0,$E159,0)</f>
        <v>0</v>
      </c>
      <c r="L160" s="31">
        <f>IF(L159&gt;0,$E159,0)</f>
        <v>0</v>
      </c>
      <c r="M160" s="31">
        <f>IF(M159&gt;0,$E159,0)</f>
        <v>0</v>
      </c>
      <c r="N160" t="s">
        <v>85</v>
      </c>
    </row>
    <row r="161" spans="1:14" ht="12.75" hidden="1">
      <c r="A161" s="14">
        <f>IF(ISBLANK('Main (1)'!A161),"",'Main (1)'!A161)</f>
      </c>
      <c r="B161" s="30" t="str">
        <f>IF(ISBLANK('Main (1)'!E161),"NA",'Main (1)'!E161)</f>
        <v>X</v>
      </c>
      <c r="C161" s="30">
        <f>IF(ISBLANK('Map (1)'!A161),-1,'Map (1)'!A161)</f>
        <v>-1</v>
      </c>
      <c r="D161" s="14">
        <f>IF(AND(C159="?",C161&lt;&gt;-1),IF(B161="NA",0,IF(B161=C161,1,-1)),IF(AND(C161=-1,B161&lt;&gt;"NA"),-1,0))</f>
        <v>-1</v>
      </c>
      <c r="E161" s="35"/>
      <c r="I161" s="31">
        <f>IF(I159&gt;0,$F159,0)</f>
        <v>0</v>
      </c>
      <c r="J161" s="31">
        <f>IF(J159&gt;0,$F159,0)</f>
        <v>0</v>
      </c>
      <c r="K161" s="31">
        <f>IF(K159&gt;0,$F159,0)</f>
        <v>0</v>
      </c>
      <c r="L161" s="17">
        <f>IF(L159&gt;0,$F159,0)</f>
        <v>1</v>
      </c>
      <c r="M161" s="31">
        <f>IF(M159&gt;0,$F159,0)</f>
        <v>0</v>
      </c>
      <c r="N161" t="s">
        <v>86</v>
      </c>
    </row>
    <row r="162" spans="1:14" ht="12.75" hidden="1">
      <c r="A162" s="14">
        <f>IF(ISBLANK('Main (1)'!A162),"",'Main (1)'!A162)</f>
      </c>
      <c r="B162" s="30" t="str">
        <f>IF(ISBLANK('Main (1)'!E162),"NA",'Main (1)'!E162)</f>
        <v>NA</v>
      </c>
      <c r="C162" s="30">
        <f>IF(ISBLANK('Map (1)'!A162),-1,'Map (1)'!A162)</f>
        <v>-1</v>
      </c>
      <c r="D162" s="14">
        <f>IF(AND(C159="?",C162&lt;&gt;-1),IF(B162="NA",0,IF(B162=C162,1,-1)),IF(AND(C162=-1,B162&lt;&gt;"NA"),-1,0))</f>
        <v>0</v>
      </c>
      <c r="E162" s="35"/>
      <c r="I162" s="31">
        <f>IF(I159&gt;0,$G159,0)</f>
        <v>0</v>
      </c>
      <c r="J162" s="31">
        <f>IF(J159&gt;0,$G159,0)</f>
        <v>0</v>
      </c>
      <c r="K162" s="31">
        <f>IF(K159&gt;0,$G159,0)</f>
        <v>0</v>
      </c>
      <c r="L162" s="17">
        <f>IF(L159&gt;0,$G159,0)</f>
        <v>0</v>
      </c>
      <c r="M162" s="31">
        <f>IF(M159&gt;0,$G159,0)</f>
        <v>0</v>
      </c>
      <c r="N162" t="s">
        <v>103</v>
      </c>
    </row>
    <row r="163" spans="1:5" ht="12.75" hidden="1">
      <c r="A163" s="14">
        <f>IF(ISBLANK('Main (1)'!A163),"",'Main (1)'!A163)</f>
      </c>
      <c r="B163" s="30" t="str">
        <f>IF(ISBLANK('Main (1)'!E163),"NA",'Main (1)'!E163)</f>
        <v>NA</v>
      </c>
      <c r="C163" s="30">
        <f>IF(ISBLANK('Map (1)'!A163),-1,'Map (1)'!A163)</f>
        <v>-1</v>
      </c>
      <c r="D163" s="14">
        <f>IF(AND(C159="?",C163&lt;&gt;-1),IF(B163="NA",0,IF(B163=C163,1,-1)),IF(AND(C163=-1,B163&lt;&gt;"NA"),-1,0))</f>
        <v>0</v>
      </c>
      <c r="E163" s="35"/>
    </row>
    <row r="164" spans="1:5" ht="12.75" hidden="1">
      <c r="A164" s="14">
        <f>IF(ISBLANK('Main (1)'!A164),"",'Main (1)'!A164)</f>
      </c>
      <c r="B164" s="30" t="str">
        <f>IF(ISBLANK('Main (1)'!E164),"NA",'Main (1)'!E164)</f>
        <v>NA</v>
      </c>
      <c r="C164" s="30">
        <f>IF(ISBLANK('Map (1)'!A164),-1,'Map (1)'!A164)</f>
        <v>-1</v>
      </c>
      <c r="D164" s="14">
        <f>IF(AND(C159="?",C164&lt;&gt;-1),IF(B164="NA",0,IF(B164=C164,1,-1)),IF(AND(C164=-1,B164&lt;&gt;"NA"),-1,0))</f>
        <v>0</v>
      </c>
      <c r="E164" s="35"/>
    </row>
    <row r="165" spans="1:5" ht="12.75" hidden="1">
      <c r="A165" s="41"/>
      <c r="B165" s="42"/>
      <c r="C165" s="42"/>
      <c r="D165" s="41"/>
      <c r="E165" s="41"/>
    </row>
    <row r="166" spans="1:14" ht="25.5" hidden="1">
      <c r="A166" s="14">
        <f>IF(ISBLANK('Main (1)'!A166),"",'Main (1)'!A166)</f>
        <v>22</v>
      </c>
      <c r="B166" s="30" t="str">
        <f>IF(ISBLANK('Main (1)'!E166),"NA",'Main (1)'!E166)</f>
        <v>Answer Below</v>
      </c>
      <c r="C166" s="30" t="str">
        <f>IF(ISBLANK('Map (1)'!A166),"NA",'Map (1)'!A166)</f>
        <v>?</v>
      </c>
      <c r="D166" s="14">
        <f>IF(A166='Main (1)'!A166,IF(C166="?",COUNTA(C167:C171)-COUNTIF(C167:C171,"&lt;0"),1),"check")</f>
        <v>5</v>
      </c>
      <c r="E166" s="15">
        <f>IF(A166='Main (1)'!A166,IF(C166="?",MAX(COUNTIF(D167:D171,"=0")-COUNTIF(C167:C171,"&lt;0"),0),IF(B167="NA",1,0)),"check")</f>
        <v>0</v>
      </c>
      <c r="F166" s="17">
        <f>IF(A166='Main (1)'!A166,IF(C166="?",COUNTIF(D167:D171,"&lt;0"),IF(AND(B167&lt;&gt;"NA",B167&lt;&gt;C166),-1,0)),"check")</f>
        <v>0</v>
      </c>
      <c r="G166" s="17">
        <f>IF(A166='Main (1)'!A166,IF(C166="?",COUNTIF(D167:D171,"&gt;0"),IF(B167=C166,1,0)),"check")</f>
        <v>5</v>
      </c>
      <c r="H166" s="15" t="str">
        <f>IF(ISBLANK('Map (1)'!B166),"",'Map (1)'!B166)</f>
        <v>PGM</v>
      </c>
      <c r="I166" s="31">
        <f>IF($H166=I$178,$D166,0)</f>
        <v>0</v>
      </c>
      <c r="J166" s="31">
        <f>IF($H166=J$178,$D166,0)</f>
        <v>0</v>
      </c>
      <c r="K166" s="31">
        <f>IF($H166=K$178,$D166,0)</f>
        <v>0</v>
      </c>
      <c r="L166" s="31">
        <f>IF($H166=L$178,$D166,0)</f>
        <v>5</v>
      </c>
      <c r="M166" s="31">
        <f>IF($H166=M$178,$D166,0)</f>
        <v>0</v>
      </c>
      <c r="N166" t="s">
        <v>102</v>
      </c>
    </row>
    <row r="167" spans="1:14" ht="12.75" hidden="1">
      <c r="A167" s="14" t="str">
        <f>IF(ISBLANK('Main (1)'!A167),"",'Main (1)'!A167)</f>
        <v>A</v>
      </c>
      <c r="B167" s="30" t="str">
        <f>IF(ISBLANK('Main (1)'!E167),"NA",'Main (1)'!E167)</f>
        <v>E</v>
      </c>
      <c r="C167" s="30" t="str">
        <f>IF(ISBLANK('Map (1)'!A167),-1,'Map (1)'!A167)</f>
        <v>E</v>
      </c>
      <c r="D167" s="14">
        <f>IF(AND(C166="?",C167&lt;&gt;-1),IF(B167="NA",0,IF(B167=C167,1,-1)),IF(AND(C167=-1,B167&lt;&gt;"NA"),-1,0))</f>
        <v>1</v>
      </c>
      <c r="E167" s="33"/>
      <c r="F167" s="34"/>
      <c r="I167" s="31">
        <f>IF(I166&gt;0,$E166,0)</f>
        <v>0</v>
      </c>
      <c r="J167" s="31">
        <f>IF(J166&gt;0,$E166,0)</f>
        <v>0</v>
      </c>
      <c r="K167" s="31">
        <f>IF(K166&gt;0,$E166,0)</f>
        <v>0</v>
      </c>
      <c r="L167" s="31">
        <f>IF(L166&gt;0,$E166,0)</f>
        <v>0</v>
      </c>
      <c r="M167" s="31">
        <f>IF(M166&gt;0,$E166,0)</f>
        <v>0</v>
      </c>
      <c r="N167" t="s">
        <v>85</v>
      </c>
    </row>
    <row r="168" spans="1:14" ht="12.75" hidden="1">
      <c r="A168" s="14" t="str">
        <f>IF(ISBLANK('Main (1)'!A168),"",'Main (1)'!A168)</f>
        <v>B</v>
      </c>
      <c r="B168" s="30" t="str">
        <f>IF(ISBLANK('Main (1)'!E168),"NA",'Main (1)'!E168)</f>
        <v>D</v>
      </c>
      <c r="C168" s="30" t="str">
        <f>IF(ISBLANK('Map (1)'!A168),-1,'Map (1)'!A168)</f>
        <v>D</v>
      </c>
      <c r="D168" s="14">
        <f>IF(AND(C166="?",C168&lt;&gt;-1),IF(B168="NA",0,IF(B168=C168,1,-1)),IF(AND(C168=-1,B168&lt;&gt;"NA"),-1,0))</f>
        <v>1</v>
      </c>
      <c r="E168" s="35"/>
      <c r="I168" s="31">
        <f>IF(I166&gt;0,$F166,0)</f>
        <v>0</v>
      </c>
      <c r="J168" s="31">
        <f>IF(J166&gt;0,$F166,0)</f>
        <v>0</v>
      </c>
      <c r="K168" s="31">
        <f>IF(K166&gt;0,$F166,0)</f>
        <v>0</v>
      </c>
      <c r="L168" s="31">
        <f>IF(L166&gt;0,$F166,0)</f>
        <v>0</v>
      </c>
      <c r="M168" s="31">
        <f>IF(M166&gt;0,$F166,0)</f>
        <v>0</v>
      </c>
      <c r="N168" t="s">
        <v>86</v>
      </c>
    </row>
    <row r="169" spans="1:14" ht="12.75" hidden="1">
      <c r="A169" s="14" t="str">
        <f>IF(ISBLANK('Main (1)'!A169),"",'Main (1)'!A169)</f>
        <v>C</v>
      </c>
      <c r="B169" s="30" t="str">
        <f>IF(ISBLANK('Main (1)'!E169),"NA",'Main (1)'!E169)</f>
        <v>A</v>
      </c>
      <c r="C169" s="30" t="str">
        <f>IF(ISBLANK('Map (1)'!A169),-1,'Map (1)'!A169)</f>
        <v>A</v>
      </c>
      <c r="D169" s="14">
        <f>IF(AND(C166="?",C169&lt;&gt;-1),IF(B169="NA",0,IF(B169=C169,1,-1)),IF(AND(C169=-1,B169&lt;&gt;"NA"),-1,0))</f>
        <v>1</v>
      </c>
      <c r="E169" s="35"/>
      <c r="I169" s="31">
        <f>IF(I166&gt;0,$G166,0)</f>
        <v>0</v>
      </c>
      <c r="J169" s="31">
        <f>IF(J166&gt;0,$G166,0)</f>
        <v>0</v>
      </c>
      <c r="K169" s="31">
        <f>IF(K166&gt;0,$G166,0)</f>
        <v>0</v>
      </c>
      <c r="L169" s="31">
        <f>IF(L166&gt;0,$G166,0)</f>
        <v>5</v>
      </c>
      <c r="M169" s="31">
        <f>IF(M166&gt;0,$G166,0)</f>
        <v>0</v>
      </c>
      <c r="N169" t="s">
        <v>103</v>
      </c>
    </row>
    <row r="170" spans="1:5" ht="12.75" hidden="1">
      <c r="A170" s="14" t="str">
        <f>IF(ISBLANK('Main (1)'!A170),"",'Main (1)'!A170)</f>
        <v>D</v>
      </c>
      <c r="B170" s="30" t="str">
        <f>IF(ISBLANK('Main (1)'!E170),"NA",'Main (1)'!E170)</f>
        <v>B</v>
      </c>
      <c r="C170" s="30" t="str">
        <f>IF(ISBLANK('Map (1)'!A170),-1,'Map (1)'!A170)</f>
        <v>B</v>
      </c>
      <c r="D170" s="14">
        <f>IF(AND(C166="?",C170&lt;&gt;-1),IF(B170="NA",0,IF(B170=C170,1,-1)),IF(AND(C170=-1,B170&lt;&gt;"NA"),-1,0))</f>
        <v>1</v>
      </c>
      <c r="E170" s="35"/>
    </row>
    <row r="171" spans="1:5" ht="12.75" hidden="1">
      <c r="A171" s="14" t="str">
        <f>IF(ISBLANK('Main (1)'!A171),"",'Main (1)'!A171)</f>
        <v>E</v>
      </c>
      <c r="B171" s="30" t="str">
        <f>IF(ISBLANK('Main (1)'!E171),"NA",'Main (1)'!E171)</f>
        <v>C</v>
      </c>
      <c r="C171" s="30" t="str">
        <f>IF(ISBLANK('Map (1)'!A171),-1,'Map (1)'!A171)</f>
        <v>C</v>
      </c>
      <c r="D171" s="14">
        <f>IF(AND(C166="?",C171&lt;&gt;-1),IF(B171="NA",0,IF(B171=C171,1,-1)),IF(AND(C171=-1,B171&lt;&gt;"NA"),-1,0))</f>
        <v>1</v>
      </c>
      <c r="E171" s="35"/>
    </row>
    <row r="172" spans="1:5" ht="12.75" hidden="1">
      <c r="A172" s="41"/>
      <c r="B172" s="42"/>
      <c r="C172" s="42"/>
      <c r="D172" s="41"/>
      <c r="E172" s="41"/>
    </row>
    <row r="173" spans="1:5" ht="12.75" hidden="1">
      <c r="A173" s="41"/>
      <c r="B173" s="42"/>
      <c r="C173" s="42"/>
      <c r="D173" s="41"/>
      <c r="E173" s="41"/>
    </row>
    <row r="174" spans="1:5" ht="12.75">
      <c r="A174" s="41"/>
      <c r="B174" s="42"/>
      <c r="C174" s="42"/>
      <c r="D174" s="41"/>
      <c r="E174" s="41"/>
    </row>
    <row r="175" spans="1:5" ht="12.75">
      <c r="A175" s="41"/>
      <c r="B175" s="42"/>
      <c r="C175" s="42"/>
      <c r="D175" s="41"/>
      <c r="E175" s="41"/>
    </row>
    <row r="176" spans="1:5" ht="12.75">
      <c r="A176" s="41"/>
      <c r="B176" s="42"/>
      <c r="C176" s="42"/>
      <c r="D176" s="41"/>
      <c r="E176" s="41"/>
    </row>
    <row r="177" spans="1:5" ht="12.75">
      <c r="A177" s="41"/>
      <c r="B177" s="42"/>
      <c r="C177" s="42"/>
      <c r="D177" s="41"/>
      <c r="E177" s="41"/>
    </row>
    <row r="178" spans="1:13" ht="12.75">
      <c r="A178" s="41">
        <f>IF(ISBLANK('Main (1)'!A158),"",'Main (1)'!A158)</f>
      </c>
      <c r="B178" s="42"/>
      <c r="C178" s="42"/>
      <c r="D178" s="43" t="s">
        <v>104</v>
      </c>
      <c r="E178" s="43"/>
      <c r="F178" s="44"/>
      <c r="G178" s="44"/>
      <c r="I178" s="16" t="s">
        <v>90</v>
      </c>
      <c r="J178" s="16" t="s">
        <v>91</v>
      </c>
      <c r="K178" s="16" t="s">
        <v>88</v>
      </c>
      <c r="L178" s="16" t="s">
        <v>89</v>
      </c>
      <c r="M178" s="16" t="s">
        <v>92</v>
      </c>
    </row>
    <row r="179" spans="4:14" ht="12.75">
      <c r="D179" s="14">
        <f>SUM(D2,D11,D19,D27,D36,D46,D53,D62,D72,D81,D89,D96,D103,D110,D117,D124,D131,D138,D145,D152,D159,D166)</f>
        <v>114</v>
      </c>
      <c r="E179" s="14">
        <f>SUM(E2:E166)</f>
        <v>2</v>
      </c>
      <c r="F179" s="14">
        <f>SUM(F2:F166)</f>
        <v>7</v>
      </c>
      <c r="G179" s="14">
        <f>SUM(G2:G166)</f>
        <v>105</v>
      </c>
      <c r="I179" s="31">
        <f aca="true" t="shared" si="9" ref="I179:M182">SUM(I2,I11,I19,I27,I36,I46,I53,I62,I72,I81,I89,I96,I103,I110,I117,I124,I131,I138,I145,I152,I159,I166)</f>
        <v>7</v>
      </c>
      <c r="J179" s="31">
        <f t="shared" si="9"/>
        <v>28</v>
      </c>
      <c r="K179" s="31">
        <f t="shared" si="9"/>
        <v>30</v>
      </c>
      <c r="L179" s="31">
        <f t="shared" si="9"/>
        <v>34</v>
      </c>
      <c r="M179" s="31">
        <f t="shared" si="9"/>
        <v>15</v>
      </c>
      <c r="N179" s="31" t="s">
        <v>102</v>
      </c>
    </row>
    <row r="180" spans="4:14" ht="12.75">
      <c r="D180" s="14" t="s">
        <v>102</v>
      </c>
      <c r="E180" s="14" t="s">
        <v>85</v>
      </c>
      <c r="F180" s="16" t="s">
        <v>86</v>
      </c>
      <c r="G180" s="14" t="s">
        <v>34</v>
      </c>
      <c r="I180" s="31">
        <f t="shared" si="9"/>
        <v>0</v>
      </c>
      <c r="J180" s="31">
        <f t="shared" si="9"/>
        <v>1</v>
      </c>
      <c r="K180" s="31">
        <f t="shared" si="9"/>
        <v>0</v>
      </c>
      <c r="L180" s="31">
        <f t="shared" si="9"/>
        <v>1</v>
      </c>
      <c r="M180" s="31">
        <f t="shared" si="9"/>
        <v>0</v>
      </c>
      <c r="N180" s="31" t="s">
        <v>107</v>
      </c>
    </row>
    <row r="181" spans="5:14" ht="12.75">
      <c r="E181" s="19">
        <f>IF($D$179&gt;0,E179/$D$179,0)</f>
        <v>0.017543859649122806</v>
      </c>
      <c r="F181" s="19">
        <f>IF($D$179&gt;0,F179/$D$179,0)</f>
        <v>0.06140350877192982</v>
      </c>
      <c r="G181" s="19">
        <f>IF($D$179&gt;0,G179/$D$179,0)</f>
        <v>0.9210526315789473</v>
      </c>
      <c r="I181" s="31">
        <f t="shared" si="9"/>
        <v>0</v>
      </c>
      <c r="J181" s="31">
        <f t="shared" si="9"/>
        <v>3</v>
      </c>
      <c r="K181" s="31">
        <f t="shared" si="9"/>
        <v>0</v>
      </c>
      <c r="L181" s="31">
        <f t="shared" si="9"/>
        <v>4</v>
      </c>
      <c r="M181" s="31">
        <f t="shared" si="9"/>
        <v>0</v>
      </c>
      <c r="N181" s="31" t="s">
        <v>105</v>
      </c>
    </row>
    <row r="182" spans="9:14" ht="12.75">
      <c r="I182" s="31">
        <f t="shared" si="9"/>
        <v>7</v>
      </c>
      <c r="J182" s="31">
        <f t="shared" si="9"/>
        <v>24</v>
      </c>
      <c r="K182" s="31">
        <f t="shared" si="9"/>
        <v>30</v>
      </c>
      <c r="L182" s="31">
        <f t="shared" si="9"/>
        <v>29</v>
      </c>
      <c r="M182" s="31">
        <f t="shared" si="9"/>
        <v>15</v>
      </c>
      <c r="N182" s="31" t="s">
        <v>106</v>
      </c>
    </row>
    <row r="184" spans="9:13" ht="12.75">
      <c r="I184" s="14" t="str">
        <f>I178</f>
        <v>LOGIC</v>
      </c>
      <c r="J184" s="14" t="str">
        <f>J178</f>
        <v>MATH</v>
      </c>
      <c r="K184" s="14" t="str">
        <f>K178</f>
        <v>PC</v>
      </c>
      <c r="L184" s="14" t="str">
        <f>L178</f>
        <v>PGM</v>
      </c>
      <c r="M184" s="14" t="str">
        <f>M178</f>
        <v>PRB</v>
      </c>
    </row>
    <row r="185" spans="9:14" ht="12.75">
      <c r="I185" s="19">
        <f aca="true" t="shared" si="10" ref="I185:M187">I180/I$179</f>
        <v>0</v>
      </c>
      <c r="J185" s="19">
        <f t="shared" si="10"/>
        <v>0.03571428571428571</v>
      </c>
      <c r="K185" s="19">
        <f t="shared" si="10"/>
        <v>0</v>
      </c>
      <c r="L185" s="19">
        <f t="shared" si="10"/>
        <v>0.029411764705882353</v>
      </c>
      <c r="M185" s="19">
        <f t="shared" si="10"/>
        <v>0</v>
      </c>
      <c r="N185" t="s">
        <v>108</v>
      </c>
    </row>
    <row r="186" spans="9:14" ht="12.75">
      <c r="I186" s="19">
        <f t="shared" si="10"/>
        <v>0</v>
      </c>
      <c r="J186" s="19">
        <f t="shared" si="10"/>
        <v>0.10714285714285714</v>
      </c>
      <c r="K186" s="19">
        <f t="shared" si="10"/>
        <v>0</v>
      </c>
      <c r="L186" s="19">
        <f t="shared" si="10"/>
        <v>0.11764705882352941</v>
      </c>
      <c r="M186" s="19">
        <f t="shared" si="10"/>
        <v>0</v>
      </c>
      <c r="N186" t="s">
        <v>110</v>
      </c>
    </row>
    <row r="187" spans="9:14" ht="12.75">
      <c r="I187" s="19">
        <f t="shared" si="10"/>
        <v>1</v>
      </c>
      <c r="J187" s="19">
        <f t="shared" si="10"/>
        <v>0.8571428571428571</v>
      </c>
      <c r="K187" s="19">
        <f t="shared" si="10"/>
        <v>1</v>
      </c>
      <c r="L187" s="19">
        <f t="shared" si="10"/>
        <v>0.8529411764705882</v>
      </c>
      <c r="M187" s="19">
        <f t="shared" si="10"/>
        <v>1</v>
      </c>
      <c r="N187" t="s">
        <v>109</v>
      </c>
    </row>
  </sheetData>
  <sheetProtection password="9DEC" sheet="1" objects="1" scenarios="1" selectLockedCells="1" selectUnlockedCells="1"/>
  <printOptions/>
  <pageMargins left="0.75" right="0.75" top="1" bottom="1" header="0.5" footer="0.5"/>
  <pageSetup horizontalDpi="600" verticalDpi="600" orientation="landscape" r:id="rId1"/>
  <headerFooter alignWithMargins="0">
    <oddHeader>&amp;L&amp;F&amp;C&amp;A&amp;R&amp;D</oddHeader>
    <oddFooter>&amp;LProfessor Schuyler&amp;CCSCI 130 - Fall 08&amp;R&amp;P</oddFooter>
  </headerFooter>
</worksheet>
</file>

<file path=xl/worksheets/sheet4.xml><?xml version="1.0" encoding="utf-8"?>
<worksheet xmlns="http://schemas.openxmlformats.org/spreadsheetml/2006/main" xmlns:r="http://schemas.openxmlformats.org/officeDocument/2006/relationships">
  <dimension ref="A1:B393"/>
  <sheetViews>
    <sheetView zoomScalePageLayoutView="0" workbookViewId="0" topLeftCell="C1">
      <selection activeCell="A1" sqref="A1:B16384"/>
    </sheetView>
  </sheetViews>
  <sheetFormatPr defaultColWidth="9.140625" defaultRowHeight="12.75"/>
  <cols>
    <col min="1" max="1" width="4.7109375" style="12" hidden="1" customWidth="1"/>
    <col min="2" max="2" width="9.57421875" style="10" hidden="1" customWidth="1"/>
  </cols>
  <sheetData>
    <row r="1" spans="1:2" ht="12.75">
      <c r="A1" s="38" t="s">
        <v>11</v>
      </c>
      <c r="B1" s="1" t="s">
        <v>87</v>
      </c>
    </row>
    <row r="2" spans="1:2" ht="12.75">
      <c r="A2" s="38" t="s">
        <v>47</v>
      </c>
      <c r="B2" s="89" t="s">
        <v>88</v>
      </c>
    </row>
    <row r="3" spans="1:2" ht="12.75">
      <c r="A3" s="38" t="s">
        <v>63</v>
      </c>
      <c r="B3" s="89"/>
    </row>
    <row r="4" spans="1:2" ht="12.75">
      <c r="A4" s="38" t="s">
        <v>39</v>
      </c>
      <c r="B4" s="89"/>
    </row>
    <row r="5" spans="1:2" ht="12.75">
      <c r="A5" s="38" t="s">
        <v>37</v>
      </c>
      <c r="B5" s="89"/>
    </row>
    <row r="6" spans="1:2" ht="12.75">
      <c r="A6" s="38" t="s">
        <v>36</v>
      </c>
      <c r="B6" s="89"/>
    </row>
    <row r="7" spans="1:2" ht="12.75">
      <c r="A7" s="38" t="s">
        <v>40</v>
      </c>
      <c r="B7" s="89"/>
    </row>
    <row r="8" spans="1:2" ht="12.75">
      <c r="A8" s="38" t="s">
        <v>35</v>
      </c>
      <c r="B8" s="89"/>
    </row>
    <row r="9" spans="1:2" ht="12.75">
      <c r="A9" s="38" t="s">
        <v>38</v>
      </c>
      <c r="B9" s="89"/>
    </row>
    <row r="10" spans="1:2" ht="12.75">
      <c r="A10" s="38"/>
      <c r="B10" s="1"/>
    </row>
    <row r="11" spans="1:2" ht="12.75">
      <c r="A11" s="38" t="s">
        <v>47</v>
      </c>
      <c r="B11" s="89" t="s">
        <v>88</v>
      </c>
    </row>
    <row r="12" spans="1:2" ht="12.75">
      <c r="A12" s="38" t="s">
        <v>37</v>
      </c>
      <c r="B12" s="89"/>
    </row>
    <row r="13" spans="1:2" ht="12.75">
      <c r="A13" s="38" t="s">
        <v>36</v>
      </c>
      <c r="B13" s="89"/>
    </row>
    <row r="14" spans="1:2" ht="12.75">
      <c r="A14" s="38" t="s">
        <v>38</v>
      </c>
      <c r="B14" s="89"/>
    </row>
    <row r="15" spans="1:2" ht="12.75">
      <c r="A15" s="38" t="s">
        <v>40</v>
      </c>
      <c r="B15" s="89"/>
    </row>
    <row r="16" spans="1:2" ht="12.75">
      <c r="A16" s="38" t="s">
        <v>39</v>
      </c>
      <c r="B16" s="89"/>
    </row>
    <row r="17" spans="1:2" ht="12.75">
      <c r="A17" s="38" t="s">
        <v>35</v>
      </c>
      <c r="B17" s="89"/>
    </row>
    <row r="18" spans="1:2" ht="12.75">
      <c r="A18" s="38"/>
      <c r="B18" s="1"/>
    </row>
    <row r="19" spans="1:2" ht="12.75">
      <c r="A19" s="38" t="s">
        <v>47</v>
      </c>
      <c r="B19" s="89" t="s">
        <v>89</v>
      </c>
    </row>
    <row r="20" spans="1:2" ht="12.75">
      <c r="A20" s="38" t="s">
        <v>35</v>
      </c>
      <c r="B20" s="89"/>
    </row>
    <row r="21" spans="1:2" ht="12.75">
      <c r="A21" s="38" t="s">
        <v>40</v>
      </c>
      <c r="B21" s="89"/>
    </row>
    <row r="22" spans="1:2" ht="12.75">
      <c r="A22" s="38" t="s">
        <v>37</v>
      </c>
      <c r="B22" s="89"/>
    </row>
    <row r="23" spans="1:2" ht="12.75">
      <c r="A23" s="38" t="s">
        <v>36</v>
      </c>
      <c r="B23" s="89"/>
    </row>
    <row r="24" spans="1:2" ht="12.75">
      <c r="A24" s="38" t="s">
        <v>38</v>
      </c>
      <c r="B24" s="89"/>
    </row>
    <row r="25" spans="1:2" ht="12.75">
      <c r="A25" s="38" t="s">
        <v>39</v>
      </c>
      <c r="B25" s="89"/>
    </row>
    <row r="26" spans="1:2" ht="12.75">
      <c r="A26" s="38"/>
      <c r="B26" s="1"/>
    </row>
    <row r="27" spans="1:2" ht="12.75">
      <c r="A27" s="38" t="s">
        <v>47</v>
      </c>
      <c r="B27" s="82" t="s">
        <v>92</v>
      </c>
    </row>
    <row r="28" spans="1:2" ht="12.75">
      <c r="A28" s="38" t="s">
        <v>35</v>
      </c>
      <c r="B28" s="91"/>
    </row>
    <row r="29" spans="1:2" ht="12.75">
      <c r="A29" s="38" t="s">
        <v>37</v>
      </c>
      <c r="B29" s="91"/>
    </row>
    <row r="30" spans="1:2" ht="12.75">
      <c r="A30" s="38" t="s">
        <v>63</v>
      </c>
      <c r="B30" s="91"/>
    </row>
    <row r="31" spans="1:2" ht="12.75">
      <c r="A31" s="38" t="s">
        <v>40</v>
      </c>
      <c r="B31" s="91"/>
    </row>
    <row r="32" spans="1:2" ht="12.75">
      <c r="A32" s="38" t="s">
        <v>39</v>
      </c>
      <c r="B32" s="91"/>
    </row>
    <row r="33" spans="1:2" ht="12.75">
      <c r="A33" s="38" t="s">
        <v>36</v>
      </c>
      <c r="B33" s="91"/>
    </row>
    <row r="34" spans="1:2" ht="12.75">
      <c r="A34" s="38" t="s">
        <v>38</v>
      </c>
      <c r="B34" s="92"/>
    </row>
    <row r="35" spans="1:2" ht="12.75">
      <c r="A35" s="38"/>
      <c r="B35" s="1"/>
    </row>
    <row r="36" spans="1:2" ht="12.75">
      <c r="A36" s="38" t="s">
        <v>47</v>
      </c>
      <c r="B36" s="89" t="s">
        <v>92</v>
      </c>
    </row>
    <row r="37" spans="1:2" ht="12.75">
      <c r="A37" s="38" t="s">
        <v>40</v>
      </c>
      <c r="B37" s="89"/>
    </row>
    <row r="38" spans="1:2" ht="12.75">
      <c r="A38" s="38" t="s">
        <v>37</v>
      </c>
      <c r="B38" s="89"/>
    </row>
    <row r="39" spans="1:2" ht="12.75">
      <c r="A39" s="38" t="s">
        <v>36</v>
      </c>
      <c r="B39" s="89"/>
    </row>
    <row r="40" spans="1:2" ht="12.75">
      <c r="A40" s="38" t="s">
        <v>63</v>
      </c>
      <c r="B40" s="89"/>
    </row>
    <row r="41" spans="1:2" ht="12.75">
      <c r="A41" s="38" t="s">
        <v>35</v>
      </c>
      <c r="B41" s="89"/>
    </row>
    <row r="42" spans="1:2" ht="12.75">
      <c r="A42" s="38" t="s">
        <v>166</v>
      </c>
      <c r="B42" s="89"/>
    </row>
    <row r="43" spans="1:2" ht="12.75">
      <c r="A43" s="38" t="s">
        <v>39</v>
      </c>
      <c r="B43" s="89"/>
    </row>
    <row r="44" spans="1:2" ht="12.75">
      <c r="A44" s="38" t="s">
        <v>38</v>
      </c>
      <c r="B44" s="89"/>
    </row>
    <row r="45" spans="1:2" ht="12.75">
      <c r="A45" s="38"/>
      <c r="B45" s="1"/>
    </row>
    <row r="46" spans="1:2" ht="12.75">
      <c r="A46" s="38" t="s">
        <v>47</v>
      </c>
      <c r="B46" s="89" t="s">
        <v>88</v>
      </c>
    </row>
    <row r="47" spans="1:2" ht="12.75">
      <c r="A47" s="38" t="s">
        <v>37</v>
      </c>
      <c r="B47" s="89"/>
    </row>
    <row r="48" spans="1:2" ht="12.75">
      <c r="A48" s="38" t="s">
        <v>39</v>
      </c>
      <c r="B48" s="89"/>
    </row>
    <row r="49" spans="1:2" ht="12.75">
      <c r="A49" s="38" t="s">
        <v>38</v>
      </c>
      <c r="B49" s="89"/>
    </row>
    <row r="50" spans="1:2" ht="12.75">
      <c r="A50" s="38" t="s">
        <v>36</v>
      </c>
      <c r="B50" s="89"/>
    </row>
    <row r="51" spans="1:2" ht="12.75">
      <c r="A51" s="38" t="s">
        <v>35</v>
      </c>
      <c r="B51" s="89"/>
    </row>
    <row r="52" spans="1:2" ht="12.75">
      <c r="A52" s="38"/>
      <c r="B52" s="1"/>
    </row>
    <row r="53" spans="1:2" ht="12.75">
      <c r="A53" s="38" t="s">
        <v>47</v>
      </c>
      <c r="B53" s="89" t="s">
        <v>88</v>
      </c>
    </row>
    <row r="54" spans="1:2" ht="12.75">
      <c r="A54" s="38" t="s">
        <v>37</v>
      </c>
      <c r="B54" s="89"/>
    </row>
    <row r="55" spans="1:2" ht="12.75">
      <c r="A55" s="38" t="s">
        <v>39</v>
      </c>
      <c r="B55" s="89"/>
    </row>
    <row r="56" spans="1:2" ht="12.75">
      <c r="A56" s="38" t="s">
        <v>40</v>
      </c>
      <c r="B56" s="89"/>
    </row>
    <row r="57" spans="1:2" ht="12.75">
      <c r="A57" s="38" t="s">
        <v>38</v>
      </c>
      <c r="B57" s="89"/>
    </row>
    <row r="58" spans="1:2" ht="12.75">
      <c r="A58" s="38" t="s">
        <v>63</v>
      </c>
      <c r="B58" s="89"/>
    </row>
    <row r="59" spans="1:2" ht="12.75">
      <c r="A59" s="38" t="s">
        <v>35</v>
      </c>
      <c r="B59" s="89"/>
    </row>
    <row r="60" spans="1:2" ht="12.75">
      <c r="A60" s="38" t="s">
        <v>36</v>
      </c>
      <c r="B60" s="89"/>
    </row>
    <row r="61" spans="1:2" ht="12.75">
      <c r="A61" s="38"/>
      <c r="B61" s="1"/>
    </row>
    <row r="62" spans="1:2" ht="12.75">
      <c r="A62" s="38" t="s">
        <v>47</v>
      </c>
      <c r="B62" s="89" t="s">
        <v>89</v>
      </c>
    </row>
    <row r="63" spans="1:2" ht="12.75">
      <c r="A63" s="38" t="s">
        <v>40</v>
      </c>
      <c r="B63" s="89"/>
    </row>
    <row r="64" spans="1:2" ht="12.75">
      <c r="A64" s="38" t="s">
        <v>63</v>
      </c>
      <c r="B64" s="89"/>
    </row>
    <row r="65" spans="1:2" ht="12.75">
      <c r="A65" s="38" t="s">
        <v>35</v>
      </c>
      <c r="B65" s="89"/>
    </row>
    <row r="66" spans="1:2" ht="12.75">
      <c r="A66" s="38" t="s">
        <v>166</v>
      </c>
      <c r="B66" s="89"/>
    </row>
    <row r="67" spans="1:2" ht="12.75">
      <c r="A67" s="38" t="s">
        <v>38</v>
      </c>
      <c r="B67" s="89"/>
    </row>
    <row r="68" spans="1:2" ht="12.75">
      <c r="A68" s="38" t="s">
        <v>39</v>
      </c>
      <c r="B68" s="89"/>
    </row>
    <row r="69" spans="1:2" ht="12.75">
      <c r="A69" s="38" t="s">
        <v>36</v>
      </c>
      <c r="B69" s="89"/>
    </row>
    <row r="70" spans="1:2" ht="12.75">
      <c r="A70" s="38" t="s">
        <v>37</v>
      </c>
      <c r="B70" s="89"/>
    </row>
    <row r="71" spans="1:2" ht="12.75">
      <c r="A71" s="38"/>
      <c r="B71" s="1"/>
    </row>
    <row r="72" spans="1:2" ht="12.75">
      <c r="A72" s="38" t="s">
        <v>47</v>
      </c>
      <c r="B72" s="89" t="s">
        <v>90</v>
      </c>
    </row>
    <row r="73" spans="1:2" ht="12.75">
      <c r="A73" s="38" t="s">
        <v>63</v>
      </c>
      <c r="B73" s="89"/>
    </row>
    <row r="74" spans="1:2" ht="12.75">
      <c r="A74" s="38" t="s">
        <v>40</v>
      </c>
      <c r="B74" s="89"/>
    </row>
    <row r="75" spans="1:2" ht="12.75">
      <c r="A75" s="38" t="s">
        <v>35</v>
      </c>
      <c r="B75" s="89"/>
    </row>
    <row r="76" spans="1:2" ht="12.75">
      <c r="A76" s="38" t="s">
        <v>38</v>
      </c>
      <c r="B76" s="89"/>
    </row>
    <row r="77" spans="1:2" ht="12.75">
      <c r="A77" s="38" t="s">
        <v>39</v>
      </c>
      <c r="B77" s="89"/>
    </row>
    <row r="78" spans="1:2" ht="12.75">
      <c r="A78" s="38" t="s">
        <v>36</v>
      </c>
      <c r="B78" s="89"/>
    </row>
    <row r="79" spans="1:2" ht="12.75">
      <c r="A79" s="38" t="s">
        <v>37</v>
      </c>
      <c r="B79" s="89"/>
    </row>
    <row r="80" spans="1:2" ht="12.75">
      <c r="A80" s="38"/>
      <c r="B80" s="1"/>
    </row>
    <row r="81" spans="1:2" ht="12.75">
      <c r="A81" s="38" t="s">
        <v>47</v>
      </c>
      <c r="B81" s="89" t="s">
        <v>91</v>
      </c>
    </row>
    <row r="82" spans="1:2" ht="12.75">
      <c r="A82" s="38" t="s">
        <v>35</v>
      </c>
      <c r="B82" s="89"/>
    </row>
    <row r="83" spans="1:2" ht="12.75">
      <c r="A83" s="38" t="s">
        <v>36</v>
      </c>
      <c r="B83" s="89"/>
    </row>
    <row r="84" spans="1:2" ht="12.75">
      <c r="A84" s="38" t="s">
        <v>40</v>
      </c>
      <c r="B84" s="89"/>
    </row>
    <row r="85" spans="1:2" ht="12.75">
      <c r="A85" s="38" t="s">
        <v>38</v>
      </c>
      <c r="B85" s="89"/>
    </row>
    <row r="86" spans="1:2" ht="12.75">
      <c r="A86" s="38" t="s">
        <v>39</v>
      </c>
      <c r="B86" s="89"/>
    </row>
    <row r="87" spans="1:2" ht="12.75">
      <c r="A87" s="38" t="s">
        <v>37</v>
      </c>
      <c r="B87" s="89"/>
    </row>
    <row r="88" spans="1:2" ht="12.75">
      <c r="A88" s="38"/>
      <c r="B88" s="1"/>
    </row>
    <row r="89" spans="1:2" ht="12.75">
      <c r="A89" s="38" t="s">
        <v>47</v>
      </c>
      <c r="B89" s="89" t="s">
        <v>91</v>
      </c>
    </row>
    <row r="90" spans="1:2" ht="12.75">
      <c r="A90" s="38" t="s">
        <v>35</v>
      </c>
      <c r="B90" s="89"/>
    </row>
    <row r="91" spans="1:2" ht="12.75">
      <c r="A91" s="38" t="s">
        <v>37</v>
      </c>
      <c r="B91" s="89"/>
    </row>
    <row r="92" spans="1:2" ht="12.75">
      <c r="A92" s="38" t="s">
        <v>36</v>
      </c>
      <c r="B92" s="89"/>
    </row>
    <row r="93" spans="1:2" ht="12.75">
      <c r="A93" s="38" t="s">
        <v>39</v>
      </c>
      <c r="B93" s="89"/>
    </row>
    <row r="94" spans="1:2" ht="12.75">
      <c r="A94" s="38" t="s">
        <v>38</v>
      </c>
      <c r="B94" s="89"/>
    </row>
    <row r="95" spans="1:2" ht="12.75">
      <c r="A95" s="38"/>
      <c r="B95" s="1"/>
    </row>
    <row r="96" spans="1:2" ht="12.75">
      <c r="A96" s="38" t="s">
        <v>47</v>
      </c>
      <c r="B96" s="89" t="s">
        <v>91</v>
      </c>
    </row>
    <row r="97" spans="1:2" ht="12.75">
      <c r="A97" s="38" t="s">
        <v>39</v>
      </c>
      <c r="B97" s="89"/>
    </row>
    <row r="98" spans="1:2" ht="12.75">
      <c r="A98" s="38" t="s">
        <v>37</v>
      </c>
      <c r="B98" s="89"/>
    </row>
    <row r="99" spans="1:2" ht="12.75">
      <c r="A99" s="38" t="s">
        <v>36</v>
      </c>
      <c r="B99" s="89"/>
    </row>
    <row r="100" spans="1:2" ht="12.75">
      <c r="A100" s="38" t="s">
        <v>38</v>
      </c>
      <c r="B100" s="89"/>
    </row>
    <row r="101" spans="1:2" ht="12.75">
      <c r="A101" s="38" t="s">
        <v>35</v>
      </c>
      <c r="B101" s="89"/>
    </row>
    <row r="102" spans="1:2" ht="12.75">
      <c r="A102" s="38"/>
      <c r="B102" s="1"/>
    </row>
    <row r="103" spans="1:2" ht="12.75">
      <c r="A103" s="38" t="s">
        <v>47</v>
      </c>
      <c r="B103" s="89" t="s">
        <v>91</v>
      </c>
    </row>
    <row r="104" spans="1:2" ht="12.75">
      <c r="A104" s="38" t="s">
        <v>37</v>
      </c>
      <c r="B104" s="89"/>
    </row>
    <row r="105" spans="1:2" ht="12.75">
      <c r="A105" s="38" t="s">
        <v>35</v>
      </c>
      <c r="B105" s="89"/>
    </row>
    <row r="106" spans="1:2" ht="12.75">
      <c r="A106" s="38" t="s">
        <v>38</v>
      </c>
      <c r="B106" s="89"/>
    </row>
    <row r="107" spans="1:2" ht="12.75">
      <c r="A107" s="38" t="s">
        <v>36</v>
      </c>
      <c r="B107" s="89"/>
    </row>
    <row r="108" spans="1:2" ht="12.75">
      <c r="A108" s="38" t="s">
        <v>39</v>
      </c>
      <c r="B108" s="89"/>
    </row>
    <row r="109" spans="1:2" ht="12.75">
      <c r="A109" s="38"/>
      <c r="B109" s="1"/>
    </row>
    <row r="110" spans="1:2" ht="12.75">
      <c r="A110" s="38" t="s">
        <v>47</v>
      </c>
      <c r="B110" s="89" t="s">
        <v>89</v>
      </c>
    </row>
    <row r="111" spans="1:2" ht="12.75">
      <c r="A111" s="38" t="s">
        <v>35</v>
      </c>
      <c r="B111" s="89"/>
    </row>
    <row r="112" spans="1:2" ht="12.75">
      <c r="A112" s="38" t="s">
        <v>37</v>
      </c>
      <c r="B112" s="89"/>
    </row>
    <row r="113" spans="1:2" ht="12.75">
      <c r="A113" s="38" t="s">
        <v>36</v>
      </c>
      <c r="B113" s="89"/>
    </row>
    <row r="114" spans="1:2" ht="12.75">
      <c r="A114" s="38" t="s">
        <v>39</v>
      </c>
      <c r="B114" s="89"/>
    </row>
    <row r="115" spans="1:2" ht="12.75">
      <c r="A115" s="38" t="s">
        <v>38</v>
      </c>
      <c r="B115" s="89"/>
    </row>
    <row r="116" spans="1:2" ht="12.75">
      <c r="A116" s="38"/>
      <c r="B116" s="1"/>
    </row>
    <row r="117" spans="1:2" ht="12.75">
      <c r="A117" s="38" t="s">
        <v>47</v>
      </c>
      <c r="B117" s="89" t="s">
        <v>89</v>
      </c>
    </row>
    <row r="118" spans="1:2" ht="12.75">
      <c r="A118" s="38" t="s">
        <v>39</v>
      </c>
      <c r="B118" s="89"/>
    </row>
    <row r="119" spans="1:2" ht="12.75">
      <c r="A119" s="38" t="s">
        <v>35</v>
      </c>
      <c r="B119" s="89"/>
    </row>
    <row r="120" spans="1:2" ht="12.75">
      <c r="A120" s="38" t="s">
        <v>36</v>
      </c>
      <c r="B120" s="89"/>
    </row>
    <row r="121" spans="1:2" ht="12.75">
      <c r="A121" s="38" t="s">
        <v>37</v>
      </c>
      <c r="B121" s="89"/>
    </row>
    <row r="122" spans="1:2" ht="12.75">
      <c r="A122" s="38" t="s">
        <v>38</v>
      </c>
      <c r="B122" s="89"/>
    </row>
    <row r="123" spans="1:2" ht="12.75">
      <c r="A123" s="38"/>
      <c r="B123" s="1"/>
    </row>
    <row r="124" spans="1:2" ht="12.75">
      <c r="A124" s="38" t="s">
        <v>47</v>
      </c>
      <c r="B124" s="89" t="s">
        <v>88</v>
      </c>
    </row>
    <row r="125" spans="1:2" ht="12.75">
      <c r="A125" s="38" t="s">
        <v>35</v>
      </c>
      <c r="B125" s="89"/>
    </row>
    <row r="126" spans="1:2" ht="12.75">
      <c r="A126" s="38" t="s">
        <v>37</v>
      </c>
      <c r="B126" s="89"/>
    </row>
    <row r="127" spans="1:2" ht="12.75">
      <c r="A127" s="38" t="s">
        <v>36</v>
      </c>
      <c r="B127" s="89"/>
    </row>
    <row r="128" spans="1:2" ht="12.75">
      <c r="A128" s="38" t="s">
        <v>38</v>
      </c>
      <c r="B128" s="89"/>
    </row>
    <row r="129" spans="1:2" ht="12.75">
      <c r="A129" s="38" t="s">
        <v>39</v>
      </c>
      <c r="B129" s="89"/>
    </row>
    <row r="130" spans="1:2" ht="12.75">
      <c r="A130" s="38"/>
      <c r="B130" s="1"/>
    </row>
    <row r="131" spans="1:2" ht="12.75">
      <c r="A131" s="38" t="s">
        <v>47</v>
      </c>
      <c r="B131" s="89" t="s">
        <v>89</v>
      </c>
    </row>
    <row r="132" spans="1:2" ht="12.75">
      <c r="A132" s="38"/>
      <c r="B132" s="89"/>
    </row>
    <row r="133" spans="1:2" ht="12.75">
      <c r="A133" s="38" t="s">
        <v>38</v>
      </c>
      <c r="B133" s="89"/>
    </row>
    <row r="134" spans="1:2" ht="12.75">
      <c r="A134" s="38"/>
      <c r="B134" s="89"/>
    </row>
    <row r="135" spans="1:2" ht="12.75">
      <c r="A135" s="38" t="s">
        <v>35</v>
      </c>
      <c r="B135" s="89"/>
    </row>
    <row r="136" spans="1:2" ht="12.75">
      <c r="A136" s="38"/>
      <c r="B136" s="89"/>
    </row>
    <row r="137" spans="1:2" ht="12.75">
      <c r="A137" s="38"/>
      <c r="B137" s="1"/>
    </row>
    <row r="138" spans="1:2" ht="12.75">
      <c r="A138" s="38" t="s">
        <v>47</v>
      </c>
      <c r="B138" s="89" t="s">
        <v>89</v>
      </c>
    </row>
    <row r="139" spans="1:2" ht="12.75">
      <c r="A139" s="38" t="s">
        <v>36</v>
      </c>
      <c r="B139" s="89"/>
    </row>
    <row r="140" spans="1:2" ht="12.75">
      <c r="A140" s="38"/>
      <c r="B140" s="89"/>
    </row>
    <row r="141" spans="1:2" ht="12.75">
      <c r="A141" s="38" t="s">
        <v>39</v>
      </c>
      <c r="B141" s="89"/>
    </row>
    <row r="142" spans="1:2" ht="12.75">
      <c r="A142" s="38"/>
      <c r="B142" s="89"/>
    </row>
    <row r="143" spans="1:2" ht="12.75">
      <c r="A143" s="38"/>
      <c r="B143" s="1"/>
    </row>
    <row r="144" spans="1:2" ht="12.75">
      <c r="A144" s="38"/>
      <c r="B144" s="1"/>
    </row>
    <row r="145" spans="1:2" ht="12.75">
      <c r="A145" s="38" t="s">
        <v>47</v>
      </c>
      <c r="B145" s="89" t="s">
        <v>91</v>
      </c>
    </row>
    <row r="146" spans="1:2" ht="12.75">
      <c r="A146" s="38" t="s">
        <v>38</v>
      </c>
      <c r="B146" s="89"/>
    </row>
    <row r="147" spans="1:2" ht="12.75">
      <c r="A147" s="38" t="s">
        <v>35</v>
      </c>
      <c r="B147" s="89"/>
    </row>
    <row r="148" spans="1:2" ht="12.75">
      <c r="A148" s="38" t="s">
        <v>37</v>
      </c>
      <c r="B148" s="89"/>
    </row>
    <row r="149" spans="1:2" ht="12.75">
      <c r="A149" s="38" t="s">
        <v>36</v>
      </c>
      <c r="B149" s="89"/>
    </row>
    <row r="150" spans="1:2" ht="12.75">
      <c r="A150" s="38" t="s">
        <v>39</v>
      </c>
      <c r="B150" s="89"/>
    </row>
    <row r="151" spans="1:2" ht="12.75">
      <c r="A151" s="38"/>
      <c r="B151" s="1"/>
    </row>
    <row r="152" spans="1:2" ht="12.75">
      <c r="A152" s="38" t="s">
        <v>47</v>
      </c>
      <c r="B152" s="89" t="s">
        <v>91</v>
      </c>
    </row>
    <row r="153" spans="1:2" ht="12.75">
      <c r="A153" s="38"/>
      <c r="B153" s="90"/>
    </row>
    <row r="154" spans="1:2" ht="12.75">
      <c r="A154" s="38"/>
      <c r="B154" s="90"/>
    </row>
    <row r="155" spans="1:2" ht="12.75">
      <c r="A155" s="38" t="s">
        <v>39</v>
      </c>
      <c r="B155" s="90"/>
    </row>
    <row r="156" spans="1:2" ht="12.75">
      <c r="A156" s="38" t="s">
        <v>35</v>
      </c>
      <c r="B156" s="90"/>
    </row>
    <row r="157" spans="1:2" ht="12.75">
      <c r="A157" s="3"/>
      <c r="B157" s="90"/>
    </row>
    <row r="159" spans="1:2" ht="12.75">
      <c r="A159" s="38" t="s">
        <v>47</v>
      </c>
      <c r="B159" s="89" t="s">
        <v>89</v>
      </c>
    </row>
    <row r="160" spans="1:2" ht="12.75">
      <c r="A160" s="38" t="s">
        <v>253</v>
      </c>
      <c r="B160" s="90"/>
    </row>
    <row r="161" spans="1:2" ht="12.75">
      <c r="A161" s="38"/>
      <c r="B161" s="90"/>
    </row>
    <row r="162" spans="1:2" ht="12.75">
      <c r="A162" s="38"/>
      <c r="B162" s="90"/>
    </row>
    <row r="163" spans="1:2" ht="12.75">
      <c r="A163" s="38"/>
      <c r="B163" s="90"/>
    </row>
    <row r="164" spans="1:2" ht="12.75">
      <c r="A164" s="3"/>
      <c r="B164" s="90"/>
    </row>
    <row r="166" spans="1:2" ht="12.75">
      <c r="A166" s="38" t="s">
        <v>47</v>
      </c>
      <c r="B166" s="89" t="s">
        <v>89</v>
      </c>
    </row>
    <row r="167" spans="1:2" ht="12.75">
      <c r="A167" s="38" t="s">
        <v>37</v>
      </c>
      <c r="B167" s="90"/>
    </row>
    <row r="168" spans="1:2" ht="12.75">
      <c r="A168" s="38" t="s">
        <v>35</v>
      </c>
      <c r="B168" s="90"/>
    </row>
    <row r="169" spans="1:2" ht="12.75">
      <c r="A169" s="38" t="s">
        <v>36</v>
      </c>
      <c r="B169" s="90"/>
    </row>
    <row r="170" spans="1:2" ht="12.75">
      <c r="A170" s="38" t="s">
        <v>38</v>
      </c>
      <c r="B170" s="90"/>
    </row>
    <row r="171" spans="1:2" ht="12.75">
      <c r="A171" s="3" t="s">
        <v>39</v>
      </c>
      <c r="B171" s="90"/>
    </row>
    <row r="219" ht="12.75">
      <c r="B219" s="12"/>
    </row>
    <row r="261" ht="12.75">
      <c r="B261" s="12"/>
    </row>
    <row r="268" ht="12.75">
      <c r="B268" s="12"/>
    </row>
    <row r="297" ht="12.75">
      <c r="B297" s="12"/>
    </row>
    <row r="318" ht="12.75">
      <c r="B318" s="12"/>
    </row>
    <row r="341" ht="12.75">
      <c r="B341" s="12"/>
    </row>
    <row r="393" ht="12.75">
      <c r="B393" s="12"/>
    </row>
  </sheetData>
  <sheetProtection password="9DEC" sheet="1" objects="1" scenarios="1" selectLockedCells="1" selectUnlockedCells="1"/>
  <mergeCells count="22">
    <mergeCell ref="B152:B157"/>
    <mergeCell ref="B110:B115"/>
    <mergeCell ref="B103:B108"/>
    <mergeCell ref="B145:B150"/>
    <mergeCell ref="B138:B142"/>
    <mergeCell ref="B131:B136"/>
    <mergeCell ref="B2:B9"/>
    <mergeCell ref="B27:B34"/>
    <mergeCell ref="B62:B70"/>
    <mergeCell ref="B53:B60"/>
    <mergeCell ref="B46:B51"/>
    <mergeCell ref="B36:B44"/>
    <mergeCell ref="B159:B164"/>
    <mergeCell ref="B166:B171"/>
    <mergeCell ref="B19:B25"/>
    <mergeCell ref="B11:B17"/>
    <mergeCell ref="B96:B101"/>
    <mergeCell ref="B89:B94"/>
    <mergeCell ref="B81:B87"/>
    <mergeCell ref="B72:B79"/>
    <mergeCell ref="B124:B129"/>
    <mergeCell ref="B117:B12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dc:creator>
  <cp:keywords/>
  <dc:description/>
  <cp:lastModifiedBy>Micheal H. McCabe</cp:lastModifiedBy>
  <cp:lastPrinted>2009-01-09T19:16:12Z</cp:lastPrinted>
  <dcterms:created xsi:type="dcterms:W3CDTF">2003-11-11T17:00:37Z</dcterms:created>
  <dcterms:modified xsi:type="dcterms:W3CDTF">2009-01-13T04:11:39Z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